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hidePivotFieldList="1" defaultThemeVersion="124226"/>
  <bookViews>
    <workbookView xWindow="480" yWindow="75" windowWidth="15195" windowHeight="11250" activeTab="1"/>
  </bookViews>
  <sheets>
    <sheet name="Angajati" sheetId="1" r:id="rId1"/>
    <sheet name="Orar" sheetId="8" r:id="rId2"/>
    <sheet name="Sheet1" sheetId="12" state="hidden" r:id="rId3"/>
    <sheet name="Sheet2" sheetId="13" state="hidden" r:id="rId4"/>
    <sheet name="Sheet3" sheetId="14" state="hidden" r:id="rId5"/>
    <sheet name="Sheet4" sheetId="15" state="hidden" r:id="rId6"/>
    <sheet name="Pivot" sheetId="11" r:id="rId7"/>
    <sheet name="Ani" sheetId="4" r:id="rId8"/>
    <sheet name="Luni_Zile" sheetId="6" state="veryHidden" r:id="rId9"/>
    <sheet name="Notatii" sheetId="5" r:id="rId10"/>
  </sheets>
  <definedNames>
    <definedName name="_xlnm._FilterDatabase" localSheetId="1" hidden="1">Orar!$A$1:$S$366</definedName>
    <definedName name="_n0">Notatii!$A$1</definedName>
    <definedName name="_nn">Notatii!$A$1:$A$5</definedName>
    <definedName name="ani">OFFSET(Ani!$A$1,0,0,COUNTA(Ani!$A$1:$A$100))</definedName>
    <definedName name="anul">Angajati!$B$3</definedName>
    <definedName name="luna">Angajati!$B$2</definedName>
    <definedName name="luni">Luni_Zile!$A$1:$A$12</definedName>
    <definedName name="salariati">OFFSET(Angajati!$B$6,0,0,COUNTA(Angajati!$B$6:$B$92),2)</definedName>
    <definedName name="sarbatori">OFFSET(ani,MATCH(anul,ani,0)-1,1,1,SUMPRODUCT(--(LEN(INDEX(OFFSET(ani,0,1,ROWS(ani),25),MATCH(anul,ani,0),))&gt;0)))</definedName>
    <definedName name="zile">Luni_Zile!$B$1:$B$7</definedName>
  </definedNames>
  <calcPr calcId="144525"/>
  <pivotCaches>
    <pivotCache cacheId="0" r:id="rId11"/>
  </pivotCaches>
</workbook>
</file>

<file path=xl/calcChain.xml><?xml version="1.0" encoding="utf-8"?>
<calcChain xmlns="http://schemas.openxmlformats.org/spreadsheetml/2006/main">
  <c r="Q31" i="8" l="1"/>
  <c r="P31" i="8"/>
  <c r="J367" i="8"/>
  <c r="J370" i="8" s="1"/>
  <c r="L252" i="8" l="1"/>
  <c r="M252" i="8" s="1"/>
  <c r="B252" i="8"/>
  <c r="C252" i="8"/>
  <c r="E252" i="8"/>
  <c r="K252" i="8" s="1"/>
  <c r="P252" i="8"/>
  <c r="Q252" i="8"/>
  <c r="R252" i="8"/>
  <c r="S252" i="8"/>
  <c r="O252" i="8" l="1"/>
  <c r="N252" i="8"/>
  <c r="B220" i="8"/>
  <c r="C220" i="8"/>
  <c r="E220" i="8"/>
  <c r="K220" i="8" s="1"/>
  <c r="L220" i="8"/>
  <c r="M220" i="8" s="1"/>
  <c r="P220" i="8"/>
  <c r="Q220" i="8"/>
  <c r="R220" i="8"/>
  <c r="S220" i="8"/>
  <c r="N220" i="8" l="1"/>
  <c r="O220" i="8"/>
  <c r="B196" i="8"/>
  <c r="C196" i="8"/>
  <c r="E196" i="8"/>
  <c r="K196" i="8" s="1"/>
  <c r="L196" i="8"/>
  <c r="M196" i="8" s="1"/>
  <c r="P196" i="8"/>
  <c r="Q196" i="8"/>
  <c r="R196" i="8"/>
  <c r="S196" i="8"/>
  <c r="N196" i="8" l="1"/>
  <c r="O196" i="8"/>
  <c r="B182" i="8"/>
  <c r="C182" i="8"/>
  <c r="E182" i="8"/>
  <c r="K182" i="8" s="1"/>
  <c r="L182" i="8"/>
  <c r="M182" i="8" s="1"/>
  <c r="P182" i="8"/>
  <c r="Q182" i="8"/>
  <c r="R182" i="8"/>
  <c r="S182" i="8"/>
  <c r="N182" i="8" l="1"/>
  <c r="O182" i="8"/>
  <c r="B155" i="8"/>
  <c r="C155" i="8"/>
  <c r="E155" i="8"/>
  <c r="K155" i="8" s="1"/>
  <c r="L155" i="8"/>
  <c r="M155" i="8" s="1"/>
  <c r="P155" i="8"/>
  <c r="Q155" i="8"/>
  <c r="R155" i="8"/>
  <c r="S155" i="8"/>
  <c r="B173" i="8"/>
  <c r="B174" i="8"/>
  <c r="C173" i="8"/>
  <c r="C174" i="8"/>
  <c r="E173" i="8"/>
  <c r="N173" i="8" s="1"/>
  <c r="E174" i="8"/>
  <c r="N174" i="8" s="1"/>
  <c r="K173" i="8"/>
  <c r="L173" i="8"/>
  <c r="M173" i="8" s="1"/>
  <c r="L174" i="8"/>
  <c r="M174" i="8" s="1"/>
  <c r="P173" i="8"/>
  <c r="P174" i="8"/>
  <c r="Q173" i="8"/>
  <c r="Q174" i="8"/>
  <c r="R173" i="8"/>
  <c r="R174" i="8"/>
  <c r="S173" i="8"/>
  <c r="S174" i="8"/>
  <c r="K174" i="8" l="1"/>
  <c r="O174" i="8" s="1"/>
  <c r="N155" i="8"/>
  <c r="O173" i="8"/>
  <c r="O155" i="8"/>
  <c r="B97" i="8"/>
  <c r="C97" i="8"/>
  <c r="E97" i="8"/>
  <c r="K97" i="8" s="1"/>
  <c r="L97" i="8"/>
  <c r="M97" i="8" s="1"/>
  <c r="P97" i="8"/>
  <c r="Q97" i="8"/>
  <c r="R97" i="8"/>
  <c r="S97" i="8"/>
  <c r="N97" i="8" l="1"/>
  <c r="O97" i="8"/>
  <c r="B100" i="8"/>
  <c r="C100" i="8"/>
  <c r="E100" i="8"/>
  <c r="K100" i="8" s="1"/>
  <c r="L100" i="8"/>
  <c r="M100" i="8" s="1"/>
  <c r="P100" i="8"/>
  <c r="Q100" i="8"/>
  <c r="R100" i="8"/>
  <c r="S100" i="8"/>
  <c r="N100" i="8" l="1"/>
  <c r="O100" i="8"/>
  <c r="B92" i="8"/>
  <c r="C92" i="8"/>
  <c r="E92" i="8"/>
  <c r="K92" i="8" s="1"/>
  <c r="L92" i="8"/>
  <c r="M92" i="8" s="1"/>
  <c r="P92" i="8"/>
  <c r="Q92" i="8"/>
  <c r="R92" i="8"/>
  <c r="S92" i="8"/>
  <c r="B90" i="8"/>
  <c r="C90" i="8"/>
  <c r="E90" i="8"/>
  <c r="K90" i="8" s="1"/>
  <c r="L90" i="8"/>
  <c r="M90" i="8" s="1"/>
  <c r="P90" i="8"/>
  <c r="Q90" i="8"/>
  <c r="R90" i="8"/>
  <c r="S90" i="8"/>
  <c r="N92" i="8" l="1"/>
  <c r="O90" i="8"/>
  <c r="O92" i="8"/>
  <c r="N90" i="8"/>
  <c r="B88" i="8"/>
  <c r="C88" i="8"/>
  <c r="E88" i="8"/>
  <c r="K88" i="8" s="1"/>
  <c r="L88" i="8"/>
  <c r="M88" i="8" s="1"/>
  <c r="P88" i="8"/>
  <c r="Q88" i="8"/>
  <c r="R88" i="8"/>
  <c r="S88" i="8"/>
  <c r="B86" i="8"/>
  <c r="C86" i="8"/>
  <c r="E86" i="8"/>
  <c r="K86" i="8" s="1"/>
  <c r="L86" i="8"/>
  <c r="M86" i="8" s="1"/>
  <c r="P86" i="8"/>
  <c r="Q86" i="8"/>
  <c r="R86" i="8"/>
  <c r="S86" i="8"/>
  <c r="AI9" i="11"/>
  <c r="N88" i="8" l="1"/>
  <c r="O86" i="8"/>
  <c r="O88" i="8"/>
  <c r="N86" i="8"/>
  <c r="B80" i="8"/>
  <c r="C80" i="8"/>
  <c r="E80" i="8"/>
  <c r="K80" i="8" s="1"/>
  <c r="L80" i="8"/>
  <c r="M80" i="8" s="1"/>
  <c r="P80" i="8"/>
  <c r="Q80" i="8"/>
  <c r="R80" i="8"/>
  <c r="S80" i="8"/>
  <c r="B76" i="8"/>
  <c r="B77" i="8"/>
  <c r="C76" i="8"/>
  <c r="C77" i="8"/>
  <c r="E76" i="8"/>
  <c r="N76" i="8" s="1"/>
  <c r="E77" i="8"/>
  <c r="K77" i="8" s="1"/>
  <c r="K76" i="8"/>
  <c r="L76" i="8"/>
  <c r="M76" i="8" s="1"/>
  <c r="L77" i="8"/>
  <c r="M77" i="8" s="1"/>
  <c r="P76" i="8"/>
  <c r="P77" i="8"/>
  <c r="Q76" i="8"/>
  <c r="Q77" i="8"/>
  <c r="R76" i="8"/>
  <c r="R77" i="8"/>
  <c r="S76" i="8"/>
  <c r="S77" i="8"/>
  <c r="B78" i="8"/>
  <c r="B79" i="8"/>
  <c r="C78" i="8"/>
  <c r="C79" i="8"/>
  <c r="E78" i="8"/>
  <c r="E79" i="8"/>
  <c r="K79" i="8" s="1"/>
  <c r="L78" i="8"/>
  <c r="M78" i="8" s="1"/>
  <c r="L79" i="8"/>
  <c r="M79" i="8" s="1"/>
  <c r="P78" i="8"/>
  <c r="P79" i="8"/>
  <c r="Q78" i="8"/>
  <c r="Q79" i="8"/>
  <c r="R78" i="8"/>
  <c r="R79" i="8"/>
  <c r="S78" i="8"/>
  <c r="S79" i="8"/>
  <c r="N78" i="8" l="1"/>
  <c r="N79" i="8"/>
  <c r="N77" i="8"/>
  <c r="K78" i="8"/>
  <c r="O78" i="8" s="1"/>
  <c r="N80" i="8"/>
  <c r="O76" i="8"/>
  <c r="O79" i="8"/>
  <c r="O77" i="8"/>
  <c r="O80" i="8"/>
  <c r="B68" i="8"/>
  <c r="C68" i="8"/>
  <c r="E68" i="8"/>
  <c r="K68" i="8" s="1"/>
  <c r="L68" i="8"/>
  <c r="M68" i="8" s="1"/>
  <c r="P68" i="8"/>
  <c r="Q68" i="8"/>
  <c r="R68" i="8"/>
  <c r="S68" i="8"/>
  <c r="B66" i="8"/>
  <c r="C66" i="8"/>
  <c r="E66" i="8"/>
  <c r="K66" i="8" s="1"/>
  <c r="L66" i="8"/>
  <c r="M66" i="8" s="1"/>
  <c r="P66" i="8"/>
  <c r="Q66" i="8"/>
  <c r="R66" i="8"/>
  <c r="S66" i="8"/>
  <c r="N68" i="8" l="1"/>
  <c r="N66" i="8"/>
  <c r="O66" i="8"/>
  <c r="O68" i="8"/>
  <c r="B33" i="8"/>
  <c r="B34" i="8"/>
  <c r="B35" i="8"/>
  <c r="B36" i="8"/>
  <c r="B37" i="8"/>
  <c r="B38" i="8"/>
  <c r="C33" i="8"/>
  <c r="C34" i="8"/>
  <c r="C35" i="8"/>
  <c r="C36" i="8"/>
  <c r="C37" i="8"/>
  <c r="C38" i="8"/>
  <c r="E33" i="8"/>
  <c r="E34" i="8"/>
  <c r="E35" i="8"/>
  <c r="K35" i="8" s="1"/>
  <c r="E36" i="8"/>
  <c r="K36" i="8" s="1"/>
  <c r="E37" i="8"/>
  <c r="E38" i="8"/>
  <c r="K33" i="8"/>
  <c r="K34" i="8"/>
  <c r="K37" i="8"/>
  <c r="K38" i="8"/>
  <c r="L33" i="8"/>
  <c r="M33" i="8" s="1"/>
  <c r="L34" i="8"/>
  <c r="M34" i="8" s="1"/>
  <c r="L35" i="8"/>
  <c r="M35" i="8" s="1"/>
  <c r="L36" i="8"/>
  <c r="M36" i="8" s="1"/>
  <c r="L37" i="8"/>
  <c r="M37" i="8" s="1"/>
  <c r="L38" i="8"/>
  <c r="M38" i="8" s="1"/>
  <c r="N33" i="8"/>
  <c r="N34" i="8"/>
  <c r="N35" i="8"/>
  <c r="N36" i="8"/>
  <c r="N37" i="8"/>
  <c r="N38" i="8"/>
  <c r="P33" i="8"/>
  <c r="P34" i="8"/>
  <c r="P35" i="8"/>
  <c r="P36" i="8"/>
  <c r="P37" i="8"/>
  <c r="P38" i="8"/>
  <c r="Q33" i="8"/>
  <c r="Q34" i="8"/>
  <c r="Q35" i="8"/>
  <c r="Q36" i="8"/>
  <c r="Q37" i="8"/>
  <c r="Q38" i="8"/>
  <c r="R33" i="8"/>
  <c r="R34" i="8"/>
  <c r="R35" i="8"/>
  <c r="R36" i="8"/>
  <c r="R37" i="8"/>
  <c r="R38" i="8"/>
  <c r="S33" i="8"/>
  <c r="S34" i="8"/>
  <c r="S35" i="8"/>
  <c r="S36" i="8"/>
  <c r="S37" i="8"/>
  <c r="S38" i="8"/>
  <c r="B39" i="8"/>
  <c r="B40" i="8"/>
  <c r="C39" i="8"/>
  <c r="C40" i="8"/>
  <c r="E39" i="8"/>
  <c r="N39" i="8" s="1"/>
  <c r="E40" i="8"/>
  <c r="K40" i="8" s="1"/>
  <c r="L39" i="8"/>
  <c r="M39" i="8" s="1"/>
  <c r="L40" i="8"/>
  <c r="M40" i="8" s="1"/>
  <c r="P39" i="8"/>
  <c r="P40" i="8"/>
  <c r="Q39" i="8"/>
  <c r="Q40" i="8"/>
  <c r="R39" i="8"/>
  <c r="R40" i="8"/>
  <c r="S39" i="8"/>
  <c r="S40" i="8"/>
  <c r="B44" i="8"/>
  <c r="B45" i="8"/>
  <c r="C44" i="8"/>
  <c r="C45" i="8"/>
  <c r="E44" i="8"/>
  <c r="K44" i="8" s="1"/>
  <c r="E45" i="8"/>
  <c r="K45" i="8" s="1"/>
  <c r="L44" i="8"/>
  <c r="M44" i="8" s="1"/>
  <c r="L45" i="8"/>
  <c r="M45" i="8" s="1"/>
  <c r="P44" i="8"/>
  <c r="P45" i="8"/>
  <c r="Q44" i="8"/>
  <c r="Q45" i="8"/>
  <c r="R44" i="8"/>
  <c r="R45" i="8"/>
  <c r="S44" i="8"/>
  <c r="S45" i="8"/>
  <c r="B46" i="8"/>
  <c r="C46" i="8"/>
  <c r="E46" i="8"/>
  <c r="K46" i="8" s="1"/>
  <c r="L46" i="8"/>
  <c r="M46" i="8" s="1"/>
  <c r="P46" i="8"/>
  <c r="Q46" i="8"/>
  <c r="R46" i="8"/>
  <c r="S46" i="8"/>
  <c r="N45" i="8" l="1"/>
  <c r="N44" i="8"/>
  <c r="N40" i="8"/>
  <c r="K39" i="8"/>
  <c r="O39" i="8" s="1"/>
  <c r="O36" i="8"/>
  <c r="O34" i="8"/>
  <c r="O35" i="8"/>
  <c r="O33" i="8"/>
  <c r="O38" i="8"/>
  <c r="O37" i="8"/>
  <c r="O45" i="8"/>
  <c r="O44" i="8"/>
  <c r="O40" i="8"/>
  <c r="N46" i="8"/>
  <c r="O46" i="8"/>
  <c r="B23" i="8"/>
  <c r="C23" i="8"/>
  <c r="E23" i="8"/>
  <c r="L23" i="8"/>
  <c r="M23" i="8" s="1"/>
  <c r="P23" i="8"/>
  <c r="Q23" i="8"/>
  <c r="R23" i="8"/>
  <c r="S23" i="8"/>
  <c r="B21" i="8"/>
  <c r="C21" i="8"/>
  <c r="E21" i="8"/>
  <c r="L21" i="8"/>
  <c r="M21" i="8" s="1"/>
  <c r="P21" i="8"/>
  <c r="Q21" i="8"/>
  <c r="R21" i="8"/>
  <c r="S21" i="8"/>
  <c r="B22" i="8"/>
  <c r="C22" i="8"/>
  <c r="E22" i="8"/>
  <c r="K22" i="8" s="1"/>
  <c r="L22" i="8"/>
  <c r="M22" i="8" s="1"/>
  <c r="P22" i="8"/>
  <c r="Q22" i="8"/>
  <c r="R22" i="8"/>
  <c r="S22" i="8"/>
  <c r="B20" i="8"/>
  <c r="C20" i="8"/>
  <c r="E20" i="8"/>
  <c r="L20" i="8"/>
  <c r="M20" i="8" s="1"/>
  <c r="P20" i="8"/>
  <c r="Q20" i="8"/>
  <c r="R20" i="8"/>
  <c r="S20" i="8"/>
  <c r="B24" i="8"/>
  <c r="C24" i="8"/>
  <c r="E24" i="8"/>
  <c r="K24" i="8" s="1"/>
  <c r="L24" i="8"/>
  <c r="M24" i="8" s="1"/>
  <c r="P24" i="8"/>
  <c r="Q24" i="8"/>
  <c r="R24" i="8"/>
  <c r="S24" i="8"/>
  <c r="N20" i="8" l="1"/>
  <c r="K20" i="8"/>
  <c r="O20" i="8" s="1"/>
  <c r="N21" i="8"/>
  <c r="K21" i="8"/>
  <c r="O21" i="8" s="1"/>
  <c r="N23" i="8"/>
  <c r="K23" i="8"/>
  <c r="O23" i="8" s="1"/>
  <c r="N22" i="8"/>
  <c r="N24" i="8"/>
  <c r="O22" i="8"/>
  <c r="O24" i="8"/>
  <c r="B14" i="8"/>
  <c r="C14" i="8"/>
  <c r="E14" i="8"/>
  <c r="K14" i="8" s="1"/>
  <c r="L14" i="8"/>
  <c r="M14" i="8" s="1"/>
  <c r="P14" i="8"/>
  <c r="Q14" i="8"/>
  <c r="R14" i="8"/>
  <c r="S14" i="8"/>
  <c r="N14" i="8" l="1"/>
  <c r="O14" i="8"/>
  <c r="B13" i="8"/>
  <c r="C13" i="8"/>
  <c r="E13" i="8"/>
  <c r="K13" i="8" s="1"/>
  <c r="L13" i="8"/>
  <c r="M13" i="8" s="1"/>
  <c r="P13" i="8"/>
  <c r="Q13" i="8"/>
  <c r="R13" i="8"/>
  <c r="S13" i="8"/>
  <c r="B15" i="8"/>
  <c r="C15" i="8"/>
  <c r="E15" i="8"/>
  <c r="K15" i="8" s="1"/>
  <c r="L15" i="8"/>
  <c r="M15" i="8" s="1"/>
  <c r="P15" i="8"/>
  <c r="Q15" i="8"/>
  <c r="R15" i="8"/>
  <c r="S15" i="8"/>
  <c r="B10" i="8"/>
  <c r="C10" i="8"/>
  <c r="E10" i="8"/>
  <c r="K10" i="8" s="1"/>
  <c r="L10" i="8"/>
  <c r="M10" i="8" s="1"/>
  <c r="P10" i="8"/>
  <c r="Q10" i="8"/>
  <c r="R10" i="8"/>
  <c r="S10" i="8"/>
  <c r="B9" i="8"/>
  <c r="B11" i="8"/>
  <c r="C9" i="8"/>
  <c r="C11" i="8"/>
  <c r="E9" i="8"/>
  <c r="E11" i="8"/>
  <c r="K11" i="8" s="1"/>
  <c r="K9" i="8"/>
  <c r="L9" i="8"/>
  <c r="M9" i="8" s="1"/>
  <c r="L11" i="8"/>
  <c r="M11" i="8" s="1"/>
  <c r="N11" i="8"/>
  <c r="P9" i="8"/>
  <c r="P11" i="8"/>
  <c r="Q9" i="8"/>
  <c r="Q11" i="8"/>
  <c r="R9" i="8"/>
  <c r="R11" i="8"/>
  <c r="S9" i="8"/>
  <c r="S11" i="8"/>
  <c r="N9" i="8" l="1"/>
  <c r="N10" i="8"/>
  <c r="N13" i="8"/>
  <c r="N15" i="8"/>
  <c r="O9" i="8"/>
  <c r="O11" i="8"/>
  <c r="O13" i="8"/>
  <c r="O15" i="8"/>
  <c r="O10" i="8"/>
  <c r="B7" i="8"/>
  <c r="C7" i="8"/>
  <c r="E7" i="8"/>
  <c r="K7" i="8" s="1"/>
  <c r="L7" i="8"/>
  <c r="M7" i="8" s="1"/>
  <c r="P7" i="8"/>
  <c r="Q7" i="8"/>
  <c r="R7" i="8"/>
  <c r="S7" i="8"/>
  <c r="B8" i="8"/>
  <c r="C8" i="8"/>
  <c r="E8" i="8"/>
  <c r="K8" i="8" s="1"/>
  <c r="L8" i="8"/>
  <c r="M8" i="8" s="1"/>
  <c r="P8" i="8"/>
  <c r="Q8" i="8"/>
  <c r="R8" i="8"/>
  <c r="S8" i="8"/>
  <c r="N8" i="8" l="1"/>
  <c r="N7" i="8"/>
  <c r="O7" i="8"/>
  <c r="O8" i="8"/>
  <c r="B259" i="8" l="1"/>
  <c r="B260" i="8"/>
  <c r="B261" i="8"/>
  <c r="B262" i="8"/>
  <c r="B263" i="8"/>
  <c r="B264" i="8"/>
  <c r="B265" i="8"/>
  <c r="B266" i="8"/>
  <c r="B267" i="8"/>
  <c r="B268" i="8"/>
  <c r="B269" i="8"/>
  <c r="B270" i="8"/>
  <c r="B271" i="8"/>
  <c r="B272" i="8"/>
  <c r="B273" i="8"/>
  <c r="B274" i="8"/>
  <c r="B275" i="8"/>
  <c r="B276" i="8"/>
  <c r="B277" i="8"/>
  <c r="B278" i="8"/>
  <c r="B279" i="8"/>
  <c r="C259" i="8"/>
  <c r="C260" i="8"/>
  <c r="C261" i="8"/>
  <c r="C262" i="8"/>
  <c r="C263" i="8"/>
  <c r="C264" i="8"/>
  <c r="C265" i="8"/>
  <c r="C266" i="8"/>
  <c r="C267" i="8"/>
  <c r="C268" i="8"/>
  <c r="C269" i="8"/>
  <c r="C270" i="8"/>
  <c r="C271" i="8"/>
  <c r="C272" i="8"/>
  <c r="C273" i="8"/>
  <c r="C274" i="8"/>
  <c r="C275" i="8"/>
  <c r="C276" i="8"/>
  <c r="C277" i="8"/>
  <c r="C278" i="8"/>
  <c r="C279" i="8"/>
  <c r="E259" i="8"/>
  <c r="E260" i="8"/>
  <c r="E261" i="8"/>
  <c r="E262" i="8"/>
  <c r="E263" i="8"/>
  <c r="E264" i="8"/>
  <c r="E265" i="8"/>
  <c r="E266" i="8"/>
  <c r="E267" i="8"/>
  <c r="E268" i="8"/>
  <c r="E269" i="8"/>
  <c r="E270" i="8"/>
  <c r="E271" i="8"/>
  <c r="E272" i="8"/>
  <c r="E273" i="8"/>
  <c r="E274" i="8"/>
  <c r="E275" i="8"/>
  <c r="E276" i="8"/>
  <c r="E277" i="8"/>
  <c r="E278" i="8"/>
  <c r="E279" i="8"/>
  <c r="L259" i="8"/>
  <c r="M259" i="8" s="1"/>
  <c r="L260" i="8"/>
  <c r="M260" i="8" s="1"/>
  <c r="L261" i="8"/>
  <c r="M261" i="8" s="1"/>
  <c r="L262" i="8"/>
  <c r="M262" i="8" s="1"/>
  <c r="L263" i="8"/>
  <c r="M263" i="8" s="1"/>
  <c r="L264" i="8"/>
  <c r="M264" i="8" s="1"/>
  <c r="L265" i="8"/>
  <c r="M265" i="8" s="1"/>
  <c r="L266" i="8"/>
  <c r="M266" i="8" s="1"/>
  <c r="L267" i="8"/>
  <c r="M267" i="8" s="1"/>
  <c r="L268" i="8"/>
  <c r="M268" i="8" s="1"/>
  <c r="L269" i="8"/>
  <c r="M269" i="8" s="1"/>
  <c r="L270" i="8"/>
  <c r="M270" i="8" s="1"/>
  <c r="L271" i="8"/>
  <c r="M271" i="8" s="1"/>
  <c r="L272" i="8"/>
  <c r="M272" i="8" s="1"/>
  <c r="L273" i="8"/>
  <c r="M273" i="8" s="1"/>
  <c r="L274" i="8"/>
  <c r="M274" i="8" s="1"/>
  <c r="L275" i="8"/>
  <c r="M275" i="8" s="1"/>
  <c r="L276" i="8"/>
  <c r="M276" i="8" s="1"/>
  <c r="L277" i="8"/>
  <c r="M277" i="8" s="1"/>
  <c r="L278" i="8"/>
  <c r="M278" i="8" s="1"/>
  <c r="L279" i="8"/>
  <c r="M279" i="8" s="1"/>
  <c r="P259" i="8"/>
  <c r="P260" i="8"/>
  <c r="P261" i="8"/>
  <c r="P262" i="8"/>
  <c r="P263" i="8"/>
  <c r="P264" i="8"/>
  <c r="P265" i="8"/>
  <c r="P266" i="8"/>
  <c r="P267" i="8"/>
  <c r="P268" i="8"/>
  <c r="P269" i="8"/>
  <c r="P270" i="8"/>
  <c r="P271" i="8"/>
  <c r="P272" i="8"/>
  <c r="P273" i="8"/>
  <c r="P274" i="8"/>
  <c r="P275" i="8"/>
  <c r="P276" i="8"/>
  <c r="P277" i="8"/>
  <c r="P278" i="8"/>
  <c r="P279" i="8"/>
  <c r="Q259" i="8"/>
  <c r="Q260" i="8"/>
  <c r="Q261" i="8"/>
  <c r="Q262" i="8"/>
  <c r="Q263" i="8"/>
  <c r="Q264" i="8"/>
  <c r="Q265" i="8"/>
  <c r="Q266" i="8"/>
  <c r="Q267" i="8"/>
  <c r="Q268" i="8"/>
  <c r="Q269" i="8"/>
  <c r="Q270" i="8"/>
  <c r="Q271" i="8"/>
  <c r="Q272" i="8"/>
  <c r="Q273" i="8"/>
  <c r="Q274" i="8"/>
  <c r="Q275" i="8"/>
  <c r="Q276" i="8"/>
  <c r="Q277" i="8"/>
  <c r="Q278" i="8"/>
  <c r="Q279" i="8"/>
  <c r="R259" i="8"/>
  <c r="R260" i="8"/>
  <c r="R261" i="8"/>
  <c r="R262" i="8"/>
  <c r="R263" i="8"/>
  <c r="R264" i="8"/>
  <c r="R265" i="8"/>
  <c r="R266" i="8"/>
  <c r="R267" i="8"/>
  <c r="R268" i="8"/>
  <c r="R269" i="8"/>
  <c r="R270" i="8"/>
  <c r="R271" i="8"/>
  <c r="R272" i="8"/>
  <c r="R273" i="8"/>
  <c r="R274" i="8"/>
  <c r="R275" i="8"/>
  <c r="R276" i="8"/>
  <c r="R277" i="8"/>
  <c r="R278" i="8"/>
  <c r="R279" i="8"/>
  <c r="S259" i="8"/>
  <c r="S260" i="8"/>
  <c r="S261" i="8"/>
  <c r="S262" i="8"/>
  <c r="S263" i="8"/>
  <c r="S264" i="8"/>
  <c r="S265" i="8"/>
  <c r="S266" i="8"/>
  <c r="S267" i="8"/>
  <c r="S268" i="8"/>
  <c r="S269" i="8"/>
  <c r="S270" i="8"/>
  <c r="S271" i="8"/>
  <c r="S272" i="8"/>
  <c r="S273" i="8"/>
  <c r="S274" i="8"/>
  <c r="S275" i="8"/>
  <c r="S276" i="8"/>
  <c r="S277" i="8"/>
  <c r="S278" i="8"/>
  <c r="S279" i="8"/>
  <c r="B280" i="8"/>
  <c r="B281" i="8"/>
  <c r="B282" i="8"/>
  <c r="B283" i="8"/>
  <c r="B284" i="8"/>
  <c r="B285" i="8"/>
  <c r="B286" i="8"/>
  <c r="B287" i="8"/>
  <c r="B288" i="8"/>
  <c r="B289" i="8"/>
  <c r="B290" i="8"/>
  <c r="B291" i="8"/>
  <c r="B292" i="8"/>
  <c r="B293" i="8"/>
  <c r="B294" i="8"/>
  <c r="B295" i="8"/>
  <c r="B296" i="8"/>
  <c r="B297" i="8"/>
  <c r="B298" i="8"/>
  <c r="B299" i="8"/>
  <c r="B300" i="8"/>
  <c r="C280" i="8"/>
  <c r="C281" i="8"/>
  <c r="C282" i="8"/>
  <c r="C283" i="8"/>
  <c r="C284" i="8"/>
  <c r="C285" i="8"/>
  <c r="C286" i="8"/>
  <c r="C287" i="8"/>
  <c r="C288" i="8"/>
  <c r="C289" i="8"/>
  <c r="C290" i="8"/>
  <c r="C291" i="8"/>
  <c r="C292" i="8"/>
  <c r="C293" i="8"/>
  <c r="C294" i="8"/>
  <c r="C295" i="8"/>
  <c r="C296" i="8"/>
  <c r="C297" i="8"/>
  <c r="C298" i="8"/>
  <c r="C299" i="8"/>
  <c r="C300" i="8"/>
  <c r="E280" i="8"/>
  <c r="E281" i="8"/>
  <c r="E282" i="8"/>
  <c r="K282" i="8" s="1"/>
  <c r="E283" i="8"/>
  <c r="E284" i="8"/>
  <c r="E285" i="8"/>
  <c r="E286" i="8"/>
  <c r="E287" i="8"/>
  <c r="E288" i="8"/>
  <c r="E289" i="8"/>
  <c r="E290" i="8"/>
  <c r="E291" i="8"/>
  <c r="E292" i="8"/>
  <c r="E293" i="8"/>
  <c r="E294" i="8"/>
  <c r="E295" i="8"/>
  <c r="E296" i="8"/>
  <c r="E297" i="8"/>
  <c r="E298" i="8"/>
  <c r="E299" i="8"/>
  <c r="E300" i="8"/>
  <c r="L280" i="8"/>
  <c r="M280" i="8" s="1"/>
  <c r="L285" i="8"/>
  <c r="M285" i="8" s="1"/>
  <c r="L286" i="8"/>
  <c r="M286" i="8" s="1"/>
  <c r="L299" i="8"/>
  <c r="M299" i="8" s="1"/>
  <c r="L300" i="8"/>
  <c r="M300" i="8" s="1"/>
  <c r="P280" i="8"/>
  <c r="P281" i="8"/>
  <c r="P282" i="8"/>
  <c r="P283" i="8"/>
  <c r="P284" i="8"/>
  <c r="P285" i="8"/>
  <c r="P286" i="8"/>
  <c r="P287" i="8"/>
  <c r="P288" i="8"/>
  <c r="P289" i="8"/>
  <c r="P290" i="8"/>
  <c r="P291" i="8"/>
  <c r="P292" i="8"/>
  <c r="P293" i="8"/>
  <c r="P294" i="8"/>
  <c r="P295" i="8"/>
  <c r="P296" i="8"/>
  <c r="P297" i="8"/>
  <c r="P298" i="8"/>
  <c r="P299" i="8"/>
  <c r="P300" i="8"/>
  <c r="Q280" i="8"/>
  <c r="Q281" i="8"/>
  <c r="Q282" i="8"/>
  <c r="Q283" i="8"/>
  <c r="Q284" i="8"/>
  <c r="Q285" i="8"/>
  <c r="Q286" i="8"/>
  <c r="Q287" i="8"/>
  <c r="Q288" i="8"/>
  <c r="Q289" i="8"/>
  <c r="Q290" i="8"/>
  <c r="Q291" i="8"/>
  <c r="Q292" i="8"/>
  <c r="Q293" i="8"/>
  <c r="Q294" i="8"/>
  <c r="Q295" i="8"/>
  <c r="Q296" i="8"/>
  <c r="Q297" i="8"/>
  <c r="Q298" i="8"/>
  <c r="Q299" i="8"/>
  <c r="Q300" i="8"/>
  <c r="R280" i="8"/>
  <c r="R281" i="8"/>
  <c r="R282" i="8"/>
  <c r="R283" i="8"/>
  <c r="R284" i="8"/>
  <c r="R285" i="8"/>
  <c r="R286" i="8"/>
  <c r="R287" i="8"/>
  <c r="R288" i="8"/>
  <c r="R289" i="8"/>
  <c r="R290" i="8"/>
  <c r="R291" i="8"/>
  <c r="R292" i="8"/>
  <c r="R293" i="8"/>
  <c r="R294" i="8"/>
  <c r="R295" i="8"/>
  <c r="R296" i="8"/>
  <c r="R297" i="8"/>
  <c r="R298" i="8"/>
  <c r="R299" i="8"/>
  <c r="R300" i="8"/>
  <c r="S280" i="8"/>
  <c r="S281" i="8"/>
  <c r="S282" i="8"/>
  <c r="S283" i="8"/>
  <c r="S284" i="8"/>
  <c r="S285" i="8"/>
  <c r="S286" i="8"/>
  <c r="S287" i="8"/>
  <c r="S288" i="8"/>
  <c r="S289" i="8"/>
  <c r="S290" i="8"/>
  <c r="S291" i="8"/>
  <c r="S292" i="8"/>
  <c r="S293" i="8"/>
  <c r="S294" i="8"/>
  <c r="S295" i="8"/>
  <c r="S296" i="8"/>
  <c r="S297" i="8"/>
  <c r="S298" i="8"/>
  <c r="S299" i="8"/>
  <c r="S300" i="8"/>
  <c r="B301" i="8"/>
  <c r="B302" i="8"/>
  <c r="B303" i="8"/>
  <c r="B304" i="8"/>
  <c r="B305" i="8"/>
  <c r="B306" i="8"/>
  <c r="B307" i="8"/>
  <c r="B308" i="8"/>
  <c r="B309" i="8"/>
  <c r="B310" i="8"/>
  <c r="B311" i="8"/>
  <c r="B312" i="8"/>
  <c r="B313" i="8"/>
  <c r="B314" i="8"/>
  <c r="B315" i="8"/>
  <c r="B316" i="8"/>
  <c r="B317" i="8"/>
  <c r="B318" i="8"/>
  <c r="B319" i="8"/>
  <c r="B320" i="8"/>
  <c r="B321" i="8"/>
  <c r="C301" i="8"/>
  <c r="C302" i="8"/>
  <c r="C303" i="8"/>
  <c r="C304" i="8"/>
  <c r="C305" i="8"/>
  <c r="C306" i="8"/>
  <c r="C307" i="8"/>
  <c r="C308" i="8"/>
  <c r="C309" i="8"/>
  <c r="C310" i="8"/>
  <c r="C311" i="8"/>
  <c r="C312" i="8"/>
  <c r="C313" i="8"/>
  <c r="C314" i="8"/>
  <c r="C315" i="8"/>
  <c r="C316" i="8"/>
  <c r="C317" i="8"/>
  <c r="C318" i="8"/>
  <c r="C319" i="8"/>
  <c r="C320" i="8"/>
  <c r="C321" i="8"/>
  <c r="E301" i="8"/>
  <c r="E302" i="8"/>
  <c r="E303" i="8"/>
  <c r="E304" i="8"/>
  <c r="E305" i="8"/>
  <c r="E306" i="8"/>
  <c r="E307" i="8"/>
  <c r="E308" i="8"/>
  <c r="E309" i="8"/>
  <c r="E310" i="8"/>
  <c r="E311" i="8"/>
  <c r="E312" i="8"/>
  <c r="E313" i="8"/>
  <c r="E314" i="8"/>
  <c r="E315" i="8"/>
  <c r="E316" i="8"/>
  <c r="E317" i="8"/>
  <c r="E318" i="8"/>
  <c r="E319" i="8"/>
  <c r="E320" i="8"/>
  <c r="E321" i="8"/>
  <c r="L301" i="8"/>
  <c r="M301" i="8" s="1"/>
  <c r="L302" i="8"/>
  <c r="M302" i="8" s="1"/>
  <c r="L303" i="8"/>
  <c r="M303" i="8" s="1"/>
  <c r="L304" i="8"/>
  <c r="M304" i="8" s="1"/>
  <c r="L305" i="8"/>
  <c r="M305" i="8" s="1"/>
  <c r="L306" i="8"/>
  <c r="M306" i="8" s="1"/>
  <c r="L307" i="8"/>
  <c r="M307" i="8" s="1"/>
  <c r="L308" i="8"/>
  <c r="M308" i="8" s="1"/>
  <c r="L309" i="8"/>
  <c r="M309" i="8" s="1"/>
  <c r="L310" i="8"/>
  <c r="M310" i="8" s="1"/>
  <c r="L311" i="8"/>
  <c r="M311" i="8" s="1"/>
  <c r="L312" i="8"/>
  <c r="M312" i="8" s="1"/>
  <c r="L313" i="8"/>
  <c r="M313" i="8" s="1"/>
  <c r="L314" i="8"/>
  <c r="M314" i="8" s="1"/>
  <c r="L315" i="8"/>
  <c r="M315" i="8" s="1"/>
  <c r="L316" i="8"/>
  <c r="M316" i="8" s="1"/>
  <c r="L317" i="8"/>
  <c r="M317" i="8" s="1"/>
  <c r="L318" i="8"/>
  <c r="M318" i="8" s="1"/>
  <c r="L319" i="8"/>
  <c r="M319" i="8" s="1"/>
  <c r="L320" i="8"/>
  <c r="M320" i="8" s="1"/>
  <c r="L321" i="8"/>
  <c r="M321" i="8" s="1"/>
  <c r="P301" i="8"/>
  <c r="P302" i="8"/>
  <c r="P303" i="8"/>
  <c r="P304" i="8"/>
  <c r="P305" i="8"/>
  <c r="P306" i="8"/>
  <c r="P307" i="8"/>
  <c r="P308" i="8"/>
  <c r="P309" i="8"/>
  <c r="P310" i="8"/>
  <c r="P311" i="8"/>
  <c r="P312" i="8"/>
  <c r="P313" i="8"/>
  <c r="P314" i="8"/>
  <c r="P315" i="8"/>
  <c r="P316" i="8"/>
  <c r="P317" i="8"/>
  <c r="P318" i="8"/>
  <c r="P319" i="8"/>
  <c r="P320" i="8"/>
  <c r="P321" i="8"/>
  <c r="Q301" i="8"/>
  <c r="Q302" i="8"/>
  <c r="Q303" i="8"/>
  <c r="Q304" i="8"/>
  <c r="Q305" i="8"/>
  <c r="Q306" i="8"/>
  <c r="Q307" i="8"/>
  <c r="Q308" i="8"/>
  <c r="Q309" i="8"/>
  <c r="Q310" i="8"/>
  <c r="Q311" i="8"/>
  <c r="Q312" i="8"/>
  <c r="Q313" i="8"/>
  <c r="Q314" i="8"/>
  <c r="Q315" i="8"/>
  <c r="Q316" i="8"/>
  <c r="Q317" i="8"/>
  <c r="Q318" i="8"/>
  <c r="Q319" i="8"/>
  <c r="Q320" i="8"/>
  <c r="Q321" i="8"/>
  <c r="R301" i="8"/>
  <c r="R302" i="8"/>
  <c r="R303" i="8"/>
  <c r="R304" i="8"/>
  <c r="R305" i="8"/>
  <c r="R306" i="8"/>
  <c r="R307" i="8"/>
  <c r="R308" i="8"/>
  <c r="R309" i="8"/>
  <c r="R310" i="8"/>
  <c r="R311" i="8"/>
  <c r="R312" i="8"/>
  <c r="R313" i="8"/>
  <c r="R314" i="8"/>
  <c r="R315" i="8"/>
  <c r="R316" i="8"/>
  <c r="R317" i="8"/>
  <c r="R318" i="8"/>
  <c r="R319" i="8"/>
  <c r="R320" i="8"/>
  <c r="R321" i="8"/>
  <c r="S301" i="8"/>
  <c r="S302" i="8"/>
  <c r="S303" i="8"/>
  <c r="S304" i="8"/>
  <c r="S305" i="8"/>
  <c r="S306" i="8"/>
  <c r="S307" i="8"/>
  <c r="S308" i="8"/>
  <c r="S309" i="8"/>
  <c r="S310" i="8"/>
  <c r="S311" i="8"/>
  <c r="S312" i="8"/>
  <c r="S313" i="8"/>
  <c r="S314" i="8"/>
  <c r="S315" i="8"/>
  <c r="S316" i="8"/>
  <c r="S317" i="8"/>
  <c r="S318" i="8"/>
  <c r="S319" i="8"/>
  <c r="S320" i="8"/>
  <c r="S321" i="8"/>
  <c r="B322" i="8"/>
  <c r="B323" i="8"/>
  <c r="B324" i="8"/>
  <c r="B325" i="8"/>
  <c r="B326" i="8"/>
  <c r="B327" i="8"/>
  <c r="B328" i="8"/>
  <c r="B329" i="8"/>
  <c r="B330" i="8"/>
  <c r="B331" i="8"/>
  <c r="B332" i="8"/>
  <c r="B333" i="8"/>
  <c r="B334" i="8"/>
  <c r="B335" i="8"/>
  <c r="B336" i="8"/>
  <c r="B337" i="8"/>
  <c r="B338" i="8"/>
  <c r="B339" i="8"/>
  <c r="B340" i="8"/>
  <c r="B341" i="8"/>
  <c r="B342" i="8"/>
  <c r="C322" i="8"/>
  <c r="C323" i="8"/>
  <c r="C324" i="8"/>
  <c r="C325" i="8"/>
  <c r="C326" i="8"/>
  <c r="C327" i="8"/>
  <c r="C328" i="8"/>
  <c r="C329" i="8"/>
  <c r="C330" i="8"/>
  <c r="C331" i="8"/>
  <c r="C332" i="8"/>
  <c r="C333" i="8"/>
  <c r="C334" i="8"/>
  <c r="C335" i="8"/>
  <c r="C336" i="8"/>
  <c r="C337" i="8"/>
  <c r="C338" i="8"/>
  <c r="C339" i="8"/>
  <c r="C340" i="8"/>
  <c r="C341" i="8"/>
  <c r="C342" i="8"/>
  <c r="E322" i="8"/>
  <c r="E323" i="8"/>
  <c r="E324" i="8"/>
  <c r="E325" i="8"/>
  <c r="E326" i="8"/>
  <c r="E327" i="8"/>
  <c r="E328" i="8"/>
  <c r="E329" i="8"/>
  <c r="E330" i="8"/>
  <c r="E331" i="8"/>
  <c r="E332" i="8"/>
  <c r="E333" i="8"/>
  <c r="E334" i="8"/>
  <c r="E335" i="8"/>
  <c r="E336" i="8"/>
  <c r="E337" i="8"/>
  <c r="E338" i="8"/>
  <c r="E339" i="8"/>
  <c r="E340" i="8"/>
  <c r="E341" i="8"/>
  <c r="E342" i="8"/>
  <c r="L322" i="8"/>
  <c r="M322" i="8" s="1"/>
  <c r="L323" i="8"/>
  <c r="M323" i="8" s="1"/>
  <c r="L324" i="8"/>
  <c r="M324" i="8" s="1"/>
  <c r="L325" i="8"/>
  <c r="M325" i="8" s="1"/>
  <c r="L326" i="8"/>
  <c r="M326" i="8" s="1"/>
  <c r="L327" i="8"/>
  <c r="M327" i="8" s="1"/>
  <c r="L328" i="8"/>
  <c r="M328" i="8" s="1"/>
  <c r="L329" i="8"/>
  <c r="M329" i="8" s="1"/>
  <c r="L330" i="8"/>
  <c r="M330" i="8" s="1"/>
  <c r="L331" i="8"/>
  <c r="M331" i="8" s="1"/>
  <c r="L332" i="8"/>
  <c r="M332" i="8" s="1"/>
  <c r="L333" i="8"/>
  <c r="M333" i="8" s="1"/>
  <c r="L334" i="8"/>
  <c r="M334" i="8" s="1"/>
  <c r="L335" i="8"/>
  <c r="M335" i="8" s="1"/>
  <c r="L336" i="8"/>
  <c r="M336" i="8" s="1"/>
  <c r="L337" i="8"/>
  <c r="M337" i="8" s="1"/>
  <c r="L338" i="8"/>
  <c r="M338" i="8" s="1"/>
  <c r="L339" i="8"/>
  <c r="M339" i="8" s="1"/>
  <c r="L340" i="8"/>
  <c r="M340" i="8" s="1"/>
  <c r="L341" i="8"/>
  <c r="M341" i="8" s="1"/>
  <c r="L342" i="8"/>
  <c r="M342" i="8" s="1"/>
  <c r="P322" i="8"/>
  <c r="P323" i="8"/>
  <c r="P324" i="8"/>
  <c r="P325" i="8"/>
  <c r="P326" i="8"/>
  <c r="P327" i="8"/>
  <c r="P328" i="8"/>
  <c r="P329" i="8"/>
  <c r="P330" i="8"/>
  <c r="P331" i="8"/>
  <c r="P332" i="8"/>
  <c r="P333" i="8"/>
  <c r="P334" i="8"/>
  <c r="P335" i="8"/>
  <c r="P336" i="8"/>
  <c r="P337" i="8"/>
  <c r="P338" i="8"/>
  <c r="P339" i="8"/>
  <c r="P340" i="8"/>
  <c r="P341" i="8"/>
  <c r="P342" i="8"/>
  <c r="Q322" i="8"/>
  <c r="Q323" i="8"/>
  <c r="Q324" i="8"/>
  <c r="Q325" i="8"/>
  <c r="Q326" i="8"/>
  <c r="Q327" i="8"/>
  <c r="Q328" i="8"/>
  <c r="Q329" i="8"/>
  <c r="Q330" i="8"/>
  <c r="Q331" i="8"/>
  <c r="Q332" i="8"/>
  <c r="Q333" i="8"/>
  <c r="Q334" i="8"/>
  <c r="Q335" i="8"/>
  <c r="Q336" i="8"/>
  <c r="Q337" i="8"/>
  <c r="Q338" i="8"/>
  <c r="Q339" i="8"/>
  <c r="Q340" i="8"/>
  <c r="Q341" i="8"/>
  <c r="Q342" i="8"/>
  <c r="R322" i="8"/>
  <c r="R323" i="8"/>
  <c r="R324" i="8"/>
  <c r="R325" i="8"/>
  <c r="R326" i="8"/>
  <c r="R327" i="8"/>
  <c r="R328" i="8"/>
  <c r="R329" i="8"/>
  <c r="R330" i="8"/>
  <c r="R331" i="8"/>
  <c r="R332" i="8"/>
  <c r="R333" i="8"/>
  <c r="R334" i="8"/>
  <c r="R335" i="8"/>
  <c r="R336" i="8"/>
  <c r="R337" i="8"/>
  <c r="R338" i="8"/>
  <c r="R339" i="8"/>
  <c r="R340" i="8"/>
  <c r="R341" i="8"/>
  <c r="R342" i="8"/>
  <c r="S322" i="8"/>
  <c r="S323" i="8"/>
  <c r="S324" i="8"/>
  <c r="S325" i="8"/>
  <c r="S326" i="8"/>
  <c r="S327" i="8"/>
  <c r="S328" i="8"/>
  <c r="S329" i="8"/>
  <c r="S330" i="8"/>
  <c r="S331" i="8"/>
  <c r="S332" i="8"/>
  <c r="S333" i="8"/>
  <c r="S334" i="8"/>
  <c r="S335" i="8"/>
  <c r="S336" i="8"/>
  <c r="S337" i="8"/>
  <c r="S338" i="8"/>
  <c r="S339" i="8"/>
  <c r="S340" i="8"/>
  <c r="S341" i="8"/>
  <c r="S342" i="8"/>
  <c r="B343" i="8"/>
  <c r="B344" i="8"/>
  <c r="B345" i="8"/>
  <c r="B346" i="8"/>
  <c r="B347" i="8"/>
  <c r="B348" i="8"/>
  <c r="B349" i="8"/>
  <c r="C343" i="8"/>
  <c r="C344" i="8"/>
  <c r="C345" i="8"/>
  <c r="C346" i="8"/>
  <c r="C347" i="8"/>
  <c r="C348" i="8"/>
  <c r="C349" i="8"/>
  <c r="E343" i="8"/>
  <c r="E344" i="8"/>
  <c r="E345" i="8"/>
  <c r="E346" i="8"/>
  <c r="E347" i="8"/>
  <c r="E348" i="8"/>
  <c r="E349" i="8"/>
  <c r="L343" i="8"/>
  <c r="M343" i="8" s="1"/>
  <c r="L344" i="8"/>
  <c r="M344" i="8" s="1"/>
  <c r="L345" i="8"/>
  <c r="M345" i="8" s="1"/>
  <c r="L346" i="8"/>
  <c r="M346" i="8" s="1"/>
  <c r="L347" i="8"/>
  <c r="M347" i="8" s="1"/>
  <c r="L348" i="8"/>
  <c r="M348" i="8" s="1"/>
  <c r="L349" i="8"/>
  <c r="M349" i="8" s="1"/>
  <c r="P343" i="8"/>
  <c r="P344" i="8"/>
  <c r="P345" i="8"/>
  <c r="P346" i="8"/>
  <c r="P347" i="8"/>
  <c r="P348" i="8"/>
  <c r="P349" i="8"/>
  <c r="Q343" i="8"/>
  <c r="Q344" i="8"/>
  <c r="Q345" i="8"/>
  <c r="Q346" i="8"/>
  <c r="Q347" i="8"/>
  <c r="Q348" i="8"/>
  <c r="Q349" i="8"/>
  <c r="R343" i="8"/>
  <c r="R344" i="8"/>
  <c r="R345" i="8"/>
  <c r="R346" i="8"/>
  <c r="R347" i="8"/>
  <c r="R348" i="8"/>
  <c r="R349" i="8"/>
  <c r="S343" i="8"/>
  <c r="S344" i="8"/>
  <c r="S345" i="8"/>
  <c r="S346" i="8"/>
  <c r="S347" i="8"/>
  <c r="S348" i="8"/>
  <c r="S349" i="8"/>
  <c r="B350" i="8"/>
  <c r="B351" i="8"/>
  <c r="B352" i="8"/>
  <c r="B353" i="8"/>
  <c r="B354" i="8"/>
  <c r="B355" i="8"/>
  <c r="B356" i="8"/>
  <c r="C350" i="8"/>
  <c r="C351" i="8"/>
  <c r="C352" i="8"/>
  <c r="C353" i="8"/>
  <c r="C354" i="8"/>
  <c r="C355" i="8"/>
  <c r="C356" i="8"/>
  <c r="E350" i="8"/>
  <c r="E351" i="8"/>
  <c r="E352" i="8"/>
  <c r="E353" i="8"/>
  <c r="E354" i="8"/>
  <c r="E355" i="8"/>
  <c r="E356" i="8"/>
  <c r="L350" i="8"/>
  <c r="M350" i="8" s="1"/>
  <c r="L351" i="8"/>
  <c r="M351" i="8" s="1"/>
  <c r="L352" i="8"/>
  <c r="M352" i="8" s="1"/>
  <c r="L353" i="8"/>
  <c r="M353" i="8" s="1"/>
  <c r="L354" i="8"/>
  <c r="M354" i="8" s="1"/>
  <c r="L355" i="8"/>
  <c r="M355" i="8" s="1"/>
  <c r="L356" i="8"/>
  <c r="M356" i="8" s="1"/>
  <c r="P350" i="8"/>
  <c r="P351" i="8"/>
  <c r="P352" i="8"/>
  <c r="P353" i="8"/>
  <c r="P354" i="8"/>
  <c r="P355" i="8"/>
  <c r="P356" i="8"/>
  <c r="Q350" i="8"/>
  <c r="Q351" i="8"/>
  <c r="Q352" i="8"/>
  <c r="Q353" i="8"/>
  <c r="Q354" i="8"/>
  <c r="Q355" i="8"/>
  <c r="Q356" i="8"/>
  <c r="R350" i="8"/>
  <c r="R351" i="8"/>
  <c r="R352" i="8"/>
  <c r="R353" i="8"/>
  <c r="R354" i="8"/>
  <c r="R355" i="8"/>
  <c r="R356" i="8"/>
  <c r="S350" i="8"/>
  <c r="S351" i="8"/>
  <c r="S352" i="8"/>
  <c r="S353" i="8"/>
  <c r="S354" i="8"/>
  <c r="S355" i="8"/>
  <c r="S356" i="8"/>
  <c r="B357" i="8"/>
  <c r="B358" i="8"/>
  <c r="B359" i="8"/>
  <c r="B360" i="8"/>
  <c r="B361" i="8"/>
  <c r="B362" i="8"/>
  <c r="B363" i="8"/>
  <c r="C357" i="8"/>
  <c r="C358" i="8"/>
  <c r="C359" i="8"/>
  <c r="C360" i="8"/>
  <c r="C361" i="8"/>
  <c r="C362" i="8"/>
  <c r="C363" i="8"/>
  <c r="E357" i="8"/>
  <c r="E358" i="8"/>
  <c r="E359" i="8"/>
  <c r="E360" i="8"/>
  <c r="E361" i="8"/>
  <c r="E362" i="8"/>
  <c r="E363" i="8"/>
  <c r="L357" i="8"/>
  <c r="M357" i="8" s="1"/>
  <c r="L358" i="8"/>
  <c r="M358" i="8" s="1"/>
  <c r="L359" i="8"/>
  <c r="M359" i="8" s="1"/>
  <c r="L360" i="8"/>
  <c r="M360" i="8" s="1"/>
  <c r="L361" i="8"/>
  <c r="M361" i="8" s="1"/>
  <c r="L362" i="8"/>
  <c r="M362" i="8" s="1"/>
  <c r="L363" i="8"/>
  <c r="M363" i="8" s="1"/>
  <c r="P357" i="8"/>
  <c r="P358" i="8"/>
  <c r="P359" i="8"/>
  <c r="P360" i="8"/>
  <c r="P361" i="8"/>
  <c r="P362" i="8"/>
  <c r="P363" i="8"/>
  <c r="Q357" i="8"/>
  <c r="Q358" i="8"/>
  <c r="Q359" i="8"/>
  <c r="Q360" i="8"/>
  <c r="Q361" i="8"/>
  <c r="Q362" i="8"/>
  <c r="Q363" i="8"/>
  <c r="R357" i="8"/>
  <c r="R358" i="8"/>
  <c r="R359" i="8"/>
  <c r="R360" i="8"/>
  <c r="R361" i="8"/>
  <c r="R362" i="8"/>
  <c r="R363" i="8"/>
  <c r="S357" i="8"/>
  <c r="S358" i="8"/>
  <c r="S359" i="8"/>
  <c r="S360" i="8"/>
  <c r="S361" i="8"/>
  <c r="S362" i="8"/>
  <c r="S363" i="8"/>
  <c r="B364" i="8"/>
  <c r="B365" i="8"/>
  <c r="B366" i="8"/>
  <c r="C364" i="8"/>
  <c r="C365" i="8"/>
  <c r="C366" i="8"/>
  <c r="E364" i="8"/>
  <c r="E365" i="8"/>
  <c r="E366" i="8"/>
  <c r="L364" i="8"/>
  <c r="M364" i="8" s="1"/>
  <c r="L365" i="8"/>
  <c r="M365" i="8" s="1"/>
  <c r="L366" i="8"/>
  <c r="M366" i="8" s="1"/>
  <c r="P364" i="8"/>
  <c r="P365" i="8"/>
  <c r="P366" i="8"/>
  <c r="Q364" i="8"/>
  <c r="Q365" i="8"/>
  <c r="Q366" i="8"/>
  <c r="R364" i="8"/>
  <c r="R365" i="8"/>
  <c r="R366" i="8"/>
  <c r="S364" i="8"/>
  <c r="S365" i="8"/>
  <c r="S366" i="8"/>
  <c r="B250" i="8"/>
  <c r="B251" i="8"/>
  <c r="C250" i="8"/>
  <c r="C251" i="8"/>
  <c r="E250" i="8"/>
  <c r="E251" i="8"/>
  <c r="L250" i="8"/>
  <c r="M250" i="8" s="1"/>
  <c r="L251" i="8"/>
  <c r="M251" i="8" s="1"/>
  <c r="P250" i="8"/>
  <c r="P251" i="8"/>
  <c r="Q250" i="8"/>
  <c r="Q251" i="8"/>
  <c r="R250" i="8"/>
  <c r="R251" i="8"/>
  <c r="S250" i="8"/>
  <c r="S251" i="8"/>
  <c r="B248" i="8"/>
  <c r="B249" i="8"/>
  <c r="C248" i="8"/>
  <c r="C249" i="8"/>
  <c r="E248" i="8"/>
  <c r="E249" i="8"/>
  <c r="L248" i="8"/>
  <c r="M248" i="8" s="1"/>
  <c r="L249" i="8"/>
  <c r="M249" i="8" s="1"/>
  <c r="P248" i="8"/>
  <c r="P249" i="8"/>
  <c r="Q248" i="8"/>
  <c r="Q249" i="8"/>
  <c r="R248" i="8"/>
  <c r="R249" i="8"/>
  <c r="S248" i="8"/>
  <c r="S249" i="8"/>
  <c r="B227" i="8"/>
  <c r="B228" i="8"/>
  <c r="B229" i="8"/>
  <c r="B230" i="8"/>
  <c r="B231" i="8"/>
  <c r="B232" i="8"/>
  <c r="B233" i="8"/>
  <c r="B234" i="8"/>
  <c r="B235" i="8"/>
  <c r="B236" i="8"/>
  <c r="B237" i="8"/>
  <c r="B238" i="8"/>
  <c r="B239" i="8"/>
  <c r="B240" i="8"/>
  <c r="C227" i="8"/>
  <c r="C228" i="8"/>
  <c r="C229" i="8"/>
  <c r="C230" i="8"/>
  <c r="C231" i="8"/>
  <c r="C232" i="8"/>
  <c r="C233" i="8"/>
  <c r="C234" i="8"/>
  <c r="C235" i="8"/>
  <c r="C236" i="8"/>
  <c r="C237" i="8"/>
  <c r="C238" i="8"/>
  <c r="C239" i="8"/>
  <c r="C240" i="8"/>
  <c r="E227" i="8"/>
  <c r="E228" i="8"/>
  <c r="E229" i="8"/>
  <c r="E230" i="8"/>
  <c r="E231" i="8"/>
  <c r="E232" i="8"/>
  <c r="E233" i="8"/>
  <c r="E234" i="8"/>
  <c r="E235" i="8"/>
  <c r="E236" i="8"/>
  <c r="E237" i="8"/>
  <c r="E238" i="8"/>
  <c r="E239" i="8"/>
  <c r="E240" i="8"/>
  <c r="L227" i="8"/>
  <c r="M227" i="8" s="1"/>
  <c r="L228" i="8"/>
  <c r="M228" i="8" s="1"/>
  <c r="L229" i="8"/>
  <c r="M229" i="8" s="1"/>
  <c r="L230" i="8"/>
  <c r="M230" i="8" s="1"/>
  <c r="L231" i="8"/>
  <c r="M231" i="8" s="1"/>
  <c r="L232" i="8"/>
  <c r="M232" i="8" s="1"/>
  <c r="L233" i="8"/>
  <c r="M233" i="8" s="1"/>
  <c r="L234" i="8"/>
  <c r="M234" i="8" s="1"/>
  <c r="L235" i="8"/>
  <c r="M235" i="8" s="1"/>
  <c r="L236" i="8"/>
  <c r="M236" i="8" s="1"/>
  <c r="L237" i="8"/>
  <c r="M237" i="8" s="1"/>
  <c r="L238" i="8"/>
  <c r="M238" i="8" s="1"/>
  <c r="L239" i="8"/>
  <c r="M239" i="8" s="1"/>
  <c r="L240" i="8"/>
  <c r="M240" i="8" s="1"/>
  <c r="P227" i="8"/>
  <c r="P228" i="8"/>
  <c r="P229" i="8"/>
  <c r="P230" i="8"/>
  <c r="P231" i="8"/>
  <c r="P232" i="8"/>
  <c r="P233" i="8"/>
  <c r="P234" i="8"/>
  <c r="P235" i="8"/>
  <c r="P236" i="8"/>
  <c r="P237" i="8"/>
  <c r="P238" i="8"/>
  <c r="P239" i="8"/>
  <c r="P240" i="8"/>
  <c r="Q227" i="8"/>
  <c r="Q228" i="8"/>
  <c r="Q229" i="8"/>
  <c r="Q230" i="8"/>
  <c r="Q231" i="8"/>
  <c r="Q232" i="8"/>
  <c r="Q233" i="8"/>
  <c r="Q234" i="8"/>
  <c r="Q235" i="8"/>
  <c r="Q236" i="8"/>
  <c r="Q237" i="8"/>
  <c r="Q238" i="8"/>
  <c r="Q239" i="8"/>
  <c r="Q240" i="8"/>
  <c r="R227" i="8"/>
  <c r="R228" i="8"/>
  <c r="R229" i="8"/>
  <c r="R230" i="8"/>
  <c r="R231" i="8"/>
  <c r="R232" i="8"/>
  <c r="R233" i="8"/>
  <c r="R234" i="8"/>
  <c r="R235" i="8"/>
  <c r="R236" i="8"/>
  <c r="R237" i="8"/>
  <c r="R238" i="8"/>
  <c r="R239" i="8"/>
  <c r="R240" i="8"/>
  <c r="S227" i="8"/>
  <c r="S228" i="8"/>
  <c r="S229" i="8"/>
  <c r="S230" i="8"/>
  <c r="S231" i="8"/>
  <c r="S232" i="8"/>
  <c r="S233" i="8"/>
  <c r="S234" i="8"/>
  <c r="S235" i="8"/>
  <c r="S236" i="8"/>
  <c r="S237" i="8"/>
  <c r="S238" i="8"/>
  <c r="S239" i="8"/>
  <c r="S240" i="8"/>
  <c r="B241" i="8"/>
  <c r="B242" i="8"/>
  <c r="B243" i="8"/>
  <c r="B244" i="8"/>
  <c r="B245" i="8"/>
  <c r="B246" i="8"/>
  <c r="B247" i="8"/>
  <c r="C241" i="8"/>
  <c r="C242" i="8"/>
  <c r="C243" i="8"/>
  <c r="C244" i="8"/>
  <c r="C245" i="8"/>
  <c r="C246" i="8"/>
  <c r="C247" i="8"/>
  <c r="E241" i="8"/>
  <c r="E242" i="8"/>
  <c r="E243" i="8"/>
  <c r="E244" i="8"/>
  <c r="E245" i="8"/>
  <c r="E246" i="8"/>
  <c r="E247" i="8"/>
  <c r="L241" i="8"/>
  <c r="M241" i="8" s="1"/>
  <c r="L242" i="8"/>
  <c r="M242" i="8" s="1"/>
  <c r="L243" i="8"/>
  <c r="M243" i="8" s="1"/>
  <c r="L244" i="8"/>
  <c r="M244" i="8" s="1"/>
  <c r="L245" i="8"/>
  <c r="M245" i="8" s="1"/>
  <c r="L246" i="8"/>
  <c r="M246" i="8" s="1"/>
  <c r="L247" i="8"/>
  <c r="M247" i="8" s="1"/>
  <c r="P241" i="8"/>
  <c r="P242" i="8"/>
  <c r="P243" i="8"/>
  <c r="P244" i="8"/>
  <c r="P245" i="8"/>
  <c r="P246" i="8"/>
  <c r="P247" i="8"/>
  <c r="Q241" i="8"/>
  <c r="Q242" i="8"/>
  <c r="Q243" i="8"/>
  <c r="Q244" i="8"/>
  <c r="Q245" i="8"/>
  <c r="Q246" i="8"/>
  <c r="Q247" i="8"/>
  <c r="R241" i="8"/>
  <c r="R242" i="8"/>
  <c r="R243" i="8"/>
  <c r="R244" i="8"/>
  <c r="R245" i="8"/>
  <c r="R246" i="8"/>
  <c r="R247" i="8"/>
  <c r="S241" i="8"/>
  <c r="S242" i="8"/>
  <c r="S243" i="8"/>
  <c r="S244" i="8"/>
  <c r="S245" i="8"/>
  <c r="S246" i="8"/>
  <c r="S247" i="8"/>
  <c r="B161" i="8"/>
  <c r="B162" i="8"/>
  <c r="B163" i="8"/>
  <c r="B164" i="8"/>
  <c r="B165" i="8"/>
  <c r="B166" i="8"/>
  <c r="B167" i="8"/>
  <c r="B168" i="8"/>
  <c r="B169" i="8"/>
  <c r="B170" i="8"/>
  <c r="B171" i="8"/>
  <c r="B172" i="8"/>
  <c r="B175" i="8"/>
  <c r="B176" i="8"/>
  <c r="B177" i="8"/>
  <c r="B178" i="8"/>
  <c r="B179" i="8"/>
  <c r="B180" i="8"/>
  <c r="B181" i="8"/>
  <c r="B183" i="8"/>
  <c r="B184" i="8"/>
  <c r="B185" i="8"/>
  <c r="B186" i="8"/>
  <c r="B187" i="8"/>
  <c r="B188" i="8"/>
  <c r="B189" i="8"/>
  <c r="B190" i="8"/>
  <c r="B191" i="8"/>
  <c r="B192" i="8"/>
  <c r="B193" i="8"/>
  <c r="B194" i="8"/>
  <c r="B195" i="8"/>
  <c r="B197" i="8"/>
  <c r="B198" i="8"/>
  <c r="C161" i="8"/>
  <c r="C162" i="8"/>
  <c r="C163" i="8"/>
  <c r="C164" i="8"/>
  <c r="C165" i="8"/>
  <c r="C166" i="8"/>
  <c r="C167" i="8"/>
  <c r="C168" i="8"/>
  <c r="C169" i="8"/>
  <c r="C170" i="8"/>
  <c r="C171" i="8"/>
  <c r="C172" i="8"/>
  <c r="C175" i="8"/>
  <c r="C176" i="8"/>
  <c r="C177" i="8"/>
  <c r="C178" i="8"/>
  <c r="C179" i="8"/>
  <c r="C180" i="8"/>
  <c r="C181" i="8"/>
  <c r="C183" i="8"/>
  <c r="C184" i="8"/>
  <c r="C185" i="8"/>
  <c r="C186" i="8"/>
  <c r="C187" i="8"/>
  <c r="C188" i="8"/>
  <c r="C189" i="8"/>
  <c r="C190" i="8"/>
  <c r="C191" i="8"/>
  <c r="C192" i="8"/>
  <c r="C193" i="8"/>
  <c r="C194" i="8"/>
  <c r="C195" i="8"/>
  <c r="C197" i="8"/>
  <c r="C198" i="8"/>
  <c r="E161" i="8"/>
  <c r="E162" i="8"/>
  <c r="E163" i="8"/>
  <c r="E164" i="8"/>
  <c r="E165" i="8"/>
  <c r="E166" i="8"/>
  <c r="E167" i="8"/>
  <c r="E168" i="8"/>
  <c r="E169" i="8"/>
  <c r="E170" i="8"/>
  <c r="E171" i="8"/>
  <c r="E172" i="8"/>
  <c r="E175" i="8"/>
  <c r="E176" i="8"/>
  <c r="E177" i="8"/>
  <c r="E178" i="8"/>
  <c r="E179" i="8"/>
  <c r="E180" i="8"/>
  <c r="E181" i="8"/>
  <c r="K181" i="8" s="1"/>
  <c r="E183" i="8"/>
  <c r="E184" i="8"/>
  <c r="E185" i="8"/>
  <c r="E186" i="8"/>
  <c r="E187" i="8"/>
  <c r="E188" i="8"/>
  <c r="E189" i="8"/>
  <c r="E190" i="8"/>
  <c r="E191" i="8"/>
  <c r="E192" i="8"/>
  <c r="E193" i="8"/>
  <c r="E194" i="8"/>
  <c r="E195" i="8"/>
  <c r="E197" i="8"/>
  <c r="E198" i="8"/>
  <c r="L161" i="8"/>
  <c r="M161" i="8" s="1"/>
  <c r="L162" i="8"/>
  <c r="M162" i="8" s="1"/>
  <c r="L163" i="8"/>
  <c r="M163" i="8" s="1"/>
  <c r="L164" i="8"/>
  <c r="M164" i="8" s="1"/>
  <c r="L165" i="8"/>
  <c r="M165" i="8" s="1"/>
  <c r="L166" i="8"/>
  <c r="M166" i="8" s="1"/>
  <c r="L167" i="8"/>
  <c r="M167" i="8" s="1"/>
  <c r="L168" i="8"/>
  <c r="M168" i="8" s="1"/>
  <c r="L169" i="8"/>
  <c r="M169" i="8" s="1"/>
  <c r="L170" i="8"/>
  <c r="M170" i="8" s="1"/>
  <c r="L171" i="8"/>
  <c r="M171" i="8" s="1"/>
  <c r="L172" i="8"/>
  <c r="M172" i="8" s="1"/>
  <c r="L175" i="8"/>
  <c r="M175" i="8" s="1"/>
  <c r="L176" i="8"/>
  <c r="M176" i="8" s="1"/>
  <c r="L177" i="8"/>
  <c r="M177" i="8" s="1"/>
  <c r="L178" i="8"/>
  <c r="M178" i="8" s="1"/>
  <c r="L179" i="8"/>
  <c r="M179" i="8" s="1"/>
  <c r="L180" i="8"/>
  <c r="M180" i="8" s="1"/>
  <c r="L181" i="8"/>
  <c r="M181" i="8" s="1"/>
  <c r="L183" i="8"/>
  <c r="M183" i="8" s="1"/>
  <c r="L184" i="8"/>
  <c r="M184" i="8" s="1"/>
  <c r="L185" i="8"/>
  <c r="M185" i="8" s="1"/>
  <c r="L186" i="8"/>
  <c r="M186" i="8" s="1"/>
  <c r="L187" i="8"/>
  <c r="M187" i="8" s="1"/>
  <c r="L188" i="8"/>
  <c r="M188" i="8" s="1"/>
  <c r="L189" i="8"/>
  <c r="M189" i="8" s="1"/>
  <c r="L190" i="8"/>
  <c r="M190" i="8" s="1"/>
  <c r="L191" i="8"/>
  <c r="M191" i="8" s="1"/>
  <c r="L192" i="8"/>
  <c r="M192" i="8" s="1"/>
  <c r="L193" i="8"/>
  <c r="M193" i="8" s="1"/>
  <c r="L194" i="8"/>
  <c r="M194" i="8" s="1"/>
  <c r="L195" i="8"/>
  <c r="M195" i="8" s="1"/>
  <c r="L197" i="8"/>
  <c r="M197" i="8" s="1"/>
  <c r="L198" i="8"/>
  <c r="M198" i="8" s="1"/>
  <c r="P161" i="8"/>
  <c r="P162" i="8"/>
  <c r="P163" i="8"/>
  <c r="P164" i="8"/>
  <c r="P165" i="8"/>
  <c r="P166" i="8"/>
  <c r="P167" i="8"/>
  <c r="P168" i="8"/>
  <c r="P169" i="8"/>
  <c r="P170" i="8"/>
  <c r="P171" i="8"/>
  <c r="P172" i="8"/>
  <c r="P175" i="8"/>
  <c r="P176" i="8"/>
  <c r="P177" i="8"/>
  <c r="P178" i="8"/>
  <c r="P179" i="8"/>
  <c r="P180" i="8"/>
  <c r="P181" i="8"/>
  <c r="P183" i="8"/>
  <c r="P184" i="8"/>
  <c r="P185" i="8"/>
  <c r="P186" i="8"/>
  <c r="P187" i="8"/>
  <c r="P188" i="8"/>
  <c r="P189" i="8"/>
  <c r="P190" i="8"/>
  <c r="P191" i="8"/>
  <c r="P192" i="8"/>
  <c r="P193" i="8"/>
  <c r="P194" i="8"/>
  <c r="P195" i="8"/>
  <c r="P197" i="8"/>
  <c r="P198" i="8"/>
  <c r="Q161" i="8"/>
  <c r="Q162" i="8"/>
  <c r="Q163" i="8"/>
  <c r="Q164" i="8"/>
  <c r="Q165" i="8"/>
  <c r="Q166" i="8"/>
  <c r="Q167" i="8"/>
  <c r="Q168" i="8"/>
  <c r="Q169" i="8"/>
  <c r="Q170" i="8"/>
  <c r="Q171" i="8"/>
  <c r="Q172" i="8"/>
  <c r="Q175" i="8"/>
  <c r="Q176" i="8"/>
  <c r="Q177" i="8"/>
  <c r="Q178" i="8"/>
  <c r="Q179" i="8"/>
  <c r="Q180" i="8"/>
  <c r="Q181" i="8"/>
  <c r="Q183" i="8"/>
  <c r="Q184" i="8"/>
  <c r="Q185" i="8"/>
  <c r="Q186" i="8"/>
  <c r="Q187" i="8"/>
  <c r="Q188" i="8"/>
  <c r="Q189" i="8"/>
  <c r="Q190" i="8"/>
  <c r="Q191" i="8"/>
  <c r="Q192" i="8"/>
  <c r="Q193" i="8"/>
  <c r="Q194" i="8"/>
  <c r="Q195" i="8"/>
  <c r="Q197" i="8"/>
  <c r="Q198" i="8"/>
  <c r="R161" i="8"/>
  <c r="R162" i="8"/>
  <c r="R163" i="8"/>
  <c r="R164" i="8"/>
  <c r="R165" i="8"/>
  <c r="R166" i="8"/>
  <c r="R167" i="8"/>
  <c r="R168" i="8"/>
  <c r="R169" i="8"/>
  <c r="R170" i="8"/>
  <c r="R171" i="8"/>
  <c r="R172" i="8"/>
  <c r="R175" i="8"/>
  <c r="R176" i="8"/>
  <c r="R177" i="8"/>
  <c r="R178" i="8"/>
  <c r="R179" i="8"/>
  <c r="R180" i="8"/>
  <c r="R181" i="8"/>
  <c r="R183" i="8"/>
  <c r="R184" i="8"/>
  <c r="R185" i="8"/>
  <c r="R186" i="8"/>
  <c r="R187" i="8"/>
  <c r="R188" i="8"/>
  <c r="R189" i="8"/>
  <c r="R190" i="8"/>
  <c r="R191" i="8"/>
  <c r="R192" i="8"/>
  <c r="R193" i="8"/>
  <c r="R194" i="8"/>
  <c r="R195" i="8"/>
  <c r="R197" i="8"/>
  <c r="R198" i="8"/>
  <c r="S161" i="8"/>
  <c r="S162" i="8"/>
  <c r="S163" i="8"/>
  <c r="S164" i="8"/>
  <c r="S165" i="8"/>
  <c r="S166" i="8"/>
  <c r="S167" i="8"/>
  <c r="S168" i="8"/>
  <c r="S169" i="8"/>
  <c r="S170" i="8"/>
  <c r="S171" i="8"/>
  <c r="S172" i="8"/>
  <c r="S175" i="8"/>
  <c r="S176" i="8"/>
  <c r="S177" i="8"/>
  <c r="S178" i="8"/>
  <c r="S179" i="8"/>
  <c r="S180" i="8"/>
  <c r="S181" i="8"/>
  <c r="S183" i="8"/>
  <c r="S184" i="8"/>
  <c r="S185" i="8"/>
  <c r="S186" i="8"/>
  <c r="S187" i="8"/>
  <c r="S188" i="8"/>
  <c r="S189" i="8"/>
  <c r="S190" i="8"/>
  <c r="S191" i="8"/>
  <c r="S192" i="8"/>
  <c r="S193" i="8"/>
  <c r="S194" i="8"/>
  <c r="S195" i="8"/>
  <c r="S197" i="8"/>
  <c r="S198" i="8"/>
  <c r="B2" i="8"/>
  <c r="C2" i="8"/>
  <c r="E2" i="8"/>
  <c r="L2" i="8"/>
  <c r="M2" i="8" s="1"/>
  <c r="P2" i="8"/>
  <c r="Q2" i="8"/>
  <c r="R2" i="8"/>
  <c r="S2" i="8"/>
  <c r="B3" i="8"/>
  <c r="C3" i="8"/>
  <c r="E3" i="8"/>
  <c r="L3" i="8"/>
  <c r="M3" i="8" s="1"/>
  <c r="P3" i="8"/>
  <c r="Q3" i="8"/>
  <c r="R3" i="8"/>
  <c r="S3" i="8"/>
  <c r="B4" i="8"/>
  <c r="C4" i="8"/>
  <c r="E4" i="8"/>
  <c r="L4" i="8"/>
  <c r="M4" i="8" s="1"/>
  <c r="P4" i="8"/>
  <c r="Q4" i="8"/>
  <c r="R4" i="8"/>
  <c r="S4" i="8"/>
  <c r="B5" i="8"/>
  <c r="C5" i="8"/>
  <c r="E5" i="8"/>
  <c r="L5" i="8"/>
  <c r="M5" i="8" s="1"/>
  <c r="P5" i="8"/>
  <c r="Q5" i="8"/>
  <c r="R5" i="8"/>
  <c r="S5" i="8"/>
  <c r="B6" i="8"/>
  <c r="B12" i="8"/>
  <c r="B16" i="8"/>
  <c r="B17" i="8"/>
  <c r="B18" i="8"/>
  <c r="B19" i="8"/>
  <c r="B25" i="8"/>
  <c r="B26" i="8"/>
  <c r="B27" i="8"/>
  <c r="B28" i="8"/>
  <c r="B29" i="8"/>
  <c r="B30" i="8"/>
  <c r="B31" i="8"/>
  <c r="B32" i="8"/>
  <c r="B41" i="8"/>
  <c r="B42" i="8"/>
  <c r="B43" i="8"/>
  <c r="B47" i="8"/>
  <c r="B48" i="8"/>
  <c r="B49" i="8"/>
  <c r="B50" i="8"/>
  <c r="B51" i="8"/>
  <c r="B52" i="8"/>
  <c r="B53" i="8"/>
  <c r="B54" i="8"/>
  <c r="B55" i="8"/>
  <c r="B56" i="8"/>
  <c r="C6" i="8"/>
  <c r="C12" i="8"/>
  <c r="C16" i="8"/>
  <c r="C17" i="8"/>
  <c r="C18" i="8"/>
  <c r="C19" i="8"/>
  <c r="C25" i="8"/>
  <c r="C26" i="8"/>
  <c r="C27" i="8"/>
  <c r="C28" i="8"/>
  <c r="C29" i="8"/>
  <c r="C30" i="8"/>
  <c r="C31" i="8"/>
  <c r="C32" i="8"/>
  <c r="C41" i="8"/>
  <c r="C42" i="8"/>
  <c r="C43" i="8"/>
  <c r="C47" i="8"/>
  <c r="C48" i="8"/>
  <c r="C49" i="8"/>
  <c r="C50" i="8"/>
  <c r="C51" i="8"/>
  <c r="C52" i="8"/>
  <c r="C53" i="8"/>
  <c r="C54" i="8"/>
  <c r="C55" i="8"/>
  <c r="C56" i="8"/>
  <c r="E6" i="8"/>
  <c r="E12" i="8"/>
  <c r="E16" i="8"/>
  <c r="E17" i="8"/>
  <c r="E18" i="8"/>
  <c r="E19" i="8"/>
  <c r="E25" i="8"/>
  <c r="E26" i="8"/>
  <c r="E27" i="8"/>
  <c r="E28" i="8"/>
  <c r="E29" i="8"/>
  <c r="E30" i="8"/>
  <c r="E31" i="8"/>
  <c r="E32" i="8"/>
  <c r="E41" i="8"/>
  <c r="E42" i="8"/>
  <c r="E43" i="8"/>
  <c r="E47" i="8"/>
  <c r="E48" i="8"/>
  <c r="E49" i="8"/>
  <c r="E50" i="8"/>
  <c r="E51" i="8"/>
  <c r="E52" i="8"/>
  <c r="E53" i="8"/>
  <c r="E54" i="8"/>
  <c r="E55" i="8"/>
  <c r="E56" i="8"/>
  <c r="L6" i="8"/>
  <c r="M6" i="8" s="1"/>
  <c r="L12" i="8"/>
  <c r="M12" i="8" s="1"/>
  <c r="L16" i="8"/>
  <c r="L18" i="8"/>
  <c r="M18" i="8" s="1"/>
  <c r="L19" i="8"/>
  <c r="M19" i="8" s="1"/>
  <c r="L25" i="8"/>
  <c r="M25" i="8" s="1"/>
  <c r="L26" i="8"/>
  <c r="M26" i="8" s="1"/>
  <c r="L27" i="8"/>
  <c r="M27" i="8" s="1"/>
  <c r="L28" i="8"/>
  <c r="M28" i="8" s="1"/>
  <c r="L29" i="8"/>
  <c r="L30" i="8"/>
  <c r="M30" i="8" s="1"/>
  <c r="L31" i="8"/>
  <c r="M31" i="8" s="1"/>
  <c r="L32" i="8"/>
  <c r="M32" i="8" s="1"/>
  <c r="L41" i="8"/>
  <c r="M41" i="8" s="1"/>
  <c r="L42" i="8"/>
  <c r="M42" i="8" s="1"/>
  <c r="L43" i="8"/>
  <c r="M43" i="8" s="1"/>
  <c r="L47" i="8"/>
  <c r="M47" i="8" s="1"/>
  <c r="L48" i="8"/>
  <c r="L49" i="8"/>
  <c r="M49" i="8" s="1"/>
  <c r="L50" i="8"/>
  <c r="M50" i="8" s="1"/>
  <c r="L51" i="8"/>
  <c r="M51" i="8" s="1"/>
  <c r="L52" i="8"/>
  <c r="M52" i="8" s="1"/>
  <c r="L53" i="8"/>
  <c r="M53" i="8" s="1"/>
  <c r="L54" i="8"/>
  <c r="M54" i="8" s="1"/>
  <c r="L55" i="8"/>
  <c r="M55" i="8" s="1"/>
  <c r="L56" i="8"/>
  <c r="P6" i="8"/>
  <c r="P12" i="8"/>
  <c r="P16" i="8"/>
  <c r="P17" i="8"/>
  <c r="P18" i="8"/>
  <c r="P19" i="8"/>
  <c r="P25" i="8"/>
  <c r="P26" i="8"/>
  <c r="P27" i="8"/>
  <c r="P28" i="8"/>
  <c r="P29" i="8"/>
  <c r="P30" i="8"/>
  <c r="P32" i="8"/>
  <c r="P41" i="8"/>
  <c r="P42" i="8"/>
  <c r="P43" i="8"/>
  <c r="P47" i="8"/>
  <c r="P48" i="8"/>
  <c r="P49" i="8"/>
  <c r="P50" i="8"/>
  <c r="P51" i="8"/>
  <c r="P52" i="8"/>
  <c r="P53" i="8"/>
  <c r="P54" i="8"/>
  <c r="P55" i="8"/>
  <c r="P56" i="8"/>
  <c r="Q6" i="8"/>
  <c r="Q12" i="8"/>
  <c r="Q16" i="8"/>
  <c r="Q17" i="8"/>
  <c r="Q18" i="8"/>
  <c r="Q19" i="8"/>
  <c r="Q25" i="8"/>
  <c r="Q26" i="8"/>
  <c r="Q27" i="8"/>
  <c r="Q28" i="8"/>
  <c r="Q29" i="8"/>
  <c r="Q30" i="8"/>
  <c r="Q32" i="8"/>
  <c r="Q41" i="8"/>
  <c r="Q42" i="8"/>
  <c r="Q43" i="8"/>
  <c r="Q47" i="8"/>
  <c r="Q48" i="8"/>
  <c r="Q49" i="8"/>
  <c r="Q50" i="8"/>
  <c r="Q51" i="8"/>
  <c r="Q52" i="8"/>
  <c r="Q53" i="8"/>
  <c r="Q54" i="8"/>
  <c r="Q55" i="8"/>
  <c r="Q56" i="8"/>
  <c r="R6" i="8"/>
  <c r="R12" i="8"/>
  <c r="R16" i="8"/>
  <c r="R17" i="8"/>
  <c r="R18" i="8"/>
  <c r="R19" i="8"/>
  <c r="R25" i="8"/>
  <c r="R26" i="8"/>
  <c r="R27" i="8"/>
  <c r="R28" i="8"/>
  <c r="R29" i="8"/>
  <c r="R30" i="8"/>
  <c r="R31" i="8"/>
  <c r="R32" i="8"/>
  <c r="R41" i="8"/>
  <c r="R42" i="8"/>
  <c r="R43" i="8"/>
  <c r="R47" i="8"/>
  <c r="R48" i="8"/>
  <c r="R49" i="8"/>
  <c r="R50" i="8"/>
  <c r="R51" i="8"/>
  <c r="R52" i="8"/>
  <c r="R53" i="8"/>
  <c r="R54" i="8"/>
  <c r="R55" i="8"/>
  <c r="R56" i="8"/>
  <c r="S6" i="8"/>
  <c r="S12" i="8"/>
  <c r="S16" i="8"/>
  <c r="S17" i="8"/>
  <c r="S18" i="8"/>
  <c r="S19" i="8"/>
  <c r="S25" i="8"/>
  <c r="S26" i="8"/>
  <c r="S27" i="8"/>
  <c r="S28" i="8"/>
  <c r="S29" i="8"/>
  <c r="S30" i="8"/>
  <c r="S31" i="8"/>
  <c r="S32" i="8"/>
  <c r="S41" i="8"/>
  <c r="S42" i="8"/>
  <c r="S43" i="8"/>
  <c r="S47" i="8"/>
  <c r="S48" i="8"/>
  <c r="S49" i="8"/>
  <c r="S50" i="8"/>
  <c r="S51" i="8"/>
  <c r="S52" i="8"/>
  <c r="S53" i="8"/>
  <c r="S54" i="8"/>
  <c r="S55" i="8"/>
  <c r="S56" i="8"/>
  <c r="B57" i="8"/>
  <c r="B58" i="8"/>
  <c r="B59" i="8"/>
  <c r="B60" i="8"/>
  <c r="B61" i="8"/>
  <c r="B62" i="8"/>
  <c r="B63" i="8"/>
  <c r="B64" i="8"/>
  <c r="B65" i="8"/>
  <c r="B67" i="8"/>
  <c r="B69" i="8"/>
  <c r="B70" i="8"/>
  <c r="B71" i="8"/>
  <c r="B72" i="8"/>
  <c r="B73" i="8"/>
  <c r="B74" i="8"/>
  <c r="B75" i="8"/>
  <c r="B81" i="8"/>
  <c r="B82" i="8"/>
  <c r="B83" i="8"/>
  <c r="B84" i="8"/>
  <c r="B85" i="8"/>
  <c r="B87" i="8"/>
  <c r="B89" i="8"/>
  <c r="B91" i="8"/>
  <c r="B93" i="8"/>
  <c r="B94" i="8"/>
  <c r="B95" i="8"/>
  <c r="B96" i="8"/>
  <c r="B98" i="8"/>
  <c r="B99" i="8"/>
  <c r="C57" i="8"/>
  <c r="C58" i="8"/>
  <c r="C59" i="8"/>
  <c r="C60" i="8"/>
  <c r="C61" i="8"/>
  <c r="C62" i="8"/>
  <c r="C63" i="8"/>
  <c r="C64" i="8"/>
  <c r="C65" i="8"/>
  <c r="C67" i="8"/>
  <c r="C69" i="8"/>
  <c r="C70" i="8"/>
  <c r="C71" i="8"/>
  <c r="C72" i="8"/>
  <c r="C73" i="8"/>
  <c r="C74" i="8"/>
  <c r="C75" i="8"/>
  <c r="C81" i="8"/>
  <c r="C82" i="8"/>
  <c r="C83" i="8"/>
  <c r="C84" i="8"/>
  <c r="C85" i="8"/>
  <c r="C87" i="8"/>
  <c r="C89" i="8"/>
  <c r="C91" i="8"/>
  <c r="C93" i="8"/>
  <c r="C94" i="8"/>
  <c r="C95" i="8"/>
  <c r="C96" i="8"/>
  <c r="C98" i="8"/>
  <c r="C99" i="8"/>
  <c r="E57" i="8"/>
  <c r="E58" i="8"/>
  <c r="E59" i="8"/>
  <c r="E60" i="8"/>
  <c r="E61" i="8"/>
  <c r="E62" i="8"/>
  <c r="E63" i="8"/>
  <c r="E64" i="8"/>
  <c r="E65" i="8"/>
  <c r="E67" i="8"/>
  <c r="E69" i="8"/>
  <c r="E70" i="8"/>
  <c r="E71" i="8"/>
  <c r="E72" i="8"/>
  <c r="E73" i="8"/>
  <c r="E74" i="8"/>
  <c r="E75" i="8"/>
  <c r="E81" i="8"/>
  <c r="E82" i="8"/>
  <c r="E83" i="8"/>
  <c r="E84" i="8"/>
  <c r="E85" i="8"/>
  <c r="E87" i="8"/>
  <c r="E89" i="8"/>
  <c r="E91" i="8"/>
  <c r="E93" i="8"/>
  <c r="E94" i="8"/>
  <c r="E95" i="8"/>
  <c r="E96" i="8"/>
  <c r="E98" i="8"/>
  <c r="E99" i="8"/>
  <c r="L57" i="8"/>
  <c r="M57" i="8" s="1"/>
  <c r="L58" i="8"/>
  <c r="M58" i="8" s="1"/>
  <c r="L59" i="8"/>
  <c r="L60" i="8"/>
  <c r="M60" i="8" s="1"/>
  <c r="L61" i="8"/>
  <c r="M61" i="8" s="1"/>
  <c r="L62" i="8"/>
  <c r="M62" i="8" s="1"/>
  <c r="L63" i="8"/>
  <c r="L64" i="8"/>
  <c r="M64" i="8" s="1"/>
  <c r="L65" i="8"/>
  <c r="M65" i="8" s="1"/>
  <c r="L67" i="8"/>
  <c r="M67" i="8" s="1"/>
  <c r="L69" i="8"/>
  <c r="L70" i="8"/>
  <c r="M70" i="8" s="1"/>
  <c r="L71" i="8"/>
  <c r="L72" i="8"/>
  <c r="M72" i="8" s="1"/>
  <c r="L73" i="8"/>
  <c r="M73" i="8" s="1"/>
  <c r="L74" i="8"/>
  <c r="M74" i="8" s="1"/>
  <c r="L75" i="8"/>
  <c r="L81" i="8"/>
  <c r="M81" i="8" s="1"/>
  <c r="L82" i="8"/>
  <c r="L83" i="8"/>
  <c r="M83" i="8" s="1"/>
  <c r="L84" i="8"/>
  <c r="L85" i="8"/>
  <c r="M85" i="8" s="1"/>
  <c r="L87" i="8"/>
  <c r="L89" i="8"/>
  <c r="M89" i="8" s="1"/>
  <c r="L91" i="8"/>
  <c r="L93" i="8"/>
  <c r="M93" i="8" s="1"/>
  <c r="L94" i="8"/>
  <c r="L95" i="8"/>
  <c r="M95" i="8" s="1"/>
  <c r="L96" i="8"/>
  <c r="L98" i="8"/>
  <c r="M98" i="8" s="1"/>
  <c r="L99" i="8"/>
  <c r="M99" i="8" s="1"/>
  <c r="P57" i="8"/>
  <c r="P58" i="8"/>
  <c r="P59" i="8"/>
  <c r="P60" i="8"/>
  <c r="P61" i="8"/>
  <c r="P62" i="8"/>
  <c r="P63" i="8"/>
  <c r="P64" i="8"/>
  <c r="P65" i="8"/>
  <c r="P67" i="8"/>
  <c r="P69" i="8"/>
  <c r="P70" i="8"/>
  <c r="P71" i="8"/>
  <c r="P72" i="8"/>
  <c r="P73" i="8"/>
  <c r="P74" i="8"/>
  <c r="P75" i="8"/>
  <c r="P81" i="8"/>
  <c r="P82" i="8"/>
  <c r="P83" i="8"/>
  <c r="P84" i="8"/>
  <c r="P85" i="8"/>
  <c r="P87" i="8"/>
  <c r="P89" i="8"/>
  <c r="P91" i="8"/>
  <c r="P93" i="8"/>
  <c r="P94" i="8"/>
  <c r="P95" i="8"/>
  <c r="P96" i="8"/>
  <c r="P98" i="8"/>
  <c r="P99" i="8"/>
  <c r="Q57" i="8"/>
  <c r="Q58" i="8"/>
  <c r="Q59" i="8"/>
  <c r="Q60" i="8"/>
  <c r="Q61" i="8"/>
  <c r="Q62" i="8"/>
  <c r="Q63" i="8"/>
  <c r="Q64" i="8"/>
  <c r="Q65" i="8"/>
  <c r="Q67" i="8"/>
  <c r="Q69" i="8"/>
  <c r="Q70" i="8"/>
  <c r="Q71" i="8"/>
  <c r="Q72" i="8"/>
  <c r="Q73" i="8"/>
  <c r="Q74" i="8"/>
  <c r="Q75" i="8"/>
  <c r="Q81" i="8"/>
  <c r="Q82" i="8"/>
  <c r="Q83" i="8"/>
  <c r="Q84" i="8"/>
  <c r="Q85" i="8"/>
  <c r="Q87" i="8"/>
  <c r="Q89" i="8"/>
  <c r="Q91" i="8"/>
  <c r="Q93" i="8"/>
  <c r="Q94" i="8"/>
  <c r="Q95" i="8"/>
  <c r="Q96" i="8"/>
  <c r="Q98" i="8"/>
  <c r="Q99" i="8"/>
  <c r="R57" i="8"/>
  <c r="R58" i="8"/>
  <c r="R59" i="8"/>
  <c r="R60" i="8"/>
  <c r="R61" i="8"/>
  <c r="R62" i="8"/>
  <c r="R63" i="8"/>
  <c r="R64" i="8"/>
  <c r="R65" i="8"/>
  <c r="R67" i="8"/>
  <c r="R69" i="8"/>
  <c r="R70" i="8"/>
  <c r="R71" i="8"/>
  <c r="R72" i="8"/>
  <c r="R73" i="8"/>
  <c r="R74" i="8"/>
  <c r="R75" i="8"/>
  <c r="R81" i="8"/>
  <c r="R82" i="8"/>
  <c r="R83" i="8"/>
  <c r="R84" i="8"/>
  <c r="R85" i="8"/>
  <c r="R87" i="8"/>
  <c r="R89" i="8"/>
  <c r="R91" i="8"/>
  <c r="R93" i="8"/>
  <c r="R94" i="8"/>
  <c r="R95" i="8"/>
  <c r="R96" i="8"/>
  <c r="R98" i="8"/>
  <c r="R99" i="8"/>
  <c r="S57" i="8"/>
  <c r="S58" i="8"/>
  <c r="S59" i="8"/>
  <c r="S60" i="8"/>
  <c r="S61" i="8"/>
  <c r="S62" i="8"/>
  <c r="S63" i="8"/>
  <c r="S64" i="8"/>
  <c r="S65" i="8"/>
  <c r="S67" i="8"/>
  <c r="S69" i="8"/>
  <c r="S70" i="8"/>
  <c r="S71" i="8"/>
  <c r="S72" i="8"/>
  <c r="S73" i="8"/>
  <c r="S74" i="8"/>
  <c r="S75" i="8"/>
  <c r="S81" i="8"/>
  <c r="S82" i="8"/>
  <c r="S83" i="8"/>
  <c r="S84" i="8"/>
  <c r="S85" i="8"/>
  <c r="S87" i="8"/>
  <c r="S89" i="8"/>
  <c r="S91" i="8"/>
  <c r="S93" i="8"/>
  <c r="S94" i="8"/>
  <c r="S95" i="8"/>
  <c r="S96" i="8"/>
  <c r="S98" i="8"/>
  <c r="S99"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L103" i="8"/>
  <c r="L104" i="8"/>
  <c r="M104" i="8" s="1"/>
  <c r="L106" i="8"/>
  <c r="M106" i="8" s="1"/>
  <c r="L107" i="8"/>
  <c r="M107" i="8" s="1"/>
  <c r="L108" i="8"/>
  <c r="M108" i="8" s="1"/>
  <c r="L109" i="8"/>
  <c r="M109" i="8" s="1"/>
  <c r="L110" i="8"/>
  <c r="M110" i="8" s="1"/>
  <c r="L111" i="8"/>
  <c r="L112" i="8"/>
  <c r="M112" i="8" s="1"/>
  <c r="L113" i="8"/>
  <c r="M113" i="8" s="1"/>
  <c r="L114" i="8"/>
  <c r="M114" i="8" s="1"/>
  <c r="L115" i="8"/>
  <c r="M115" i="8" s="1"/>
  <c r="L116" i="8"/>
  <c r="M116" i="8" s="1"/>
  <c r="L117" i="8"/>
  <c r="M117" i="8" s="1"/>
  <c r="L118" i="8"/>
  <c r="M118" i="8" s="1"/>
  <c r="L119" i="8"/>
  <c r="M119" i="8" s="1"/>
  <c r="L120" i="8"/>
  <c r="M120" i="8" s="1"/>
  <c r="L121" i="8"/>
  <c r="M121" i="8" s="1"/>
  <c r="L124" i="8"/>
  <c r="M124" i="8" s="1"/>
  <c r="L125" i="8"/>
  <c r="M125" i="8" s="1"/>
  <c r="L131" i="8"/>
  <c r="M131" i="8" s="1"/>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Q101" i="8"/>
  <c r="Q102" i="8"/>
  <c r="Q103" i="8"/>
  <c r="Q104" i="8"/>
  <c r="Q105" i="8"/>
  <c r="Q106" i="8"/>
  <c r="Q107" i="8"/>
  <c r="Q108" i="8"/>
  <c r="Q109" i="8"/>
  <c r="Q110" i="8"/>
  <c r="Q111" i="8"/>
  <c r="Q112" i="8"/>
  <c r="Q113" i="8"/>
  <c r="Q114" i="8"/>
  <c r="Q115" i="8"/>
  <c r="Q116" i="8"/>
  <c r="Q117" i="8"/>
  <c r="Q118" i="8"/>
  <c r="Q119" i="8"/>
  <c r="Q120" i="8"/>
  <c r="Q121" i="8"/>
  <c r="Q122" i="8"/>
  <c r="Q123" i="8"/>
  <c r="Q124" i="8"/>
  <c r="Q125" i="8"/>
  <c r="Q126" i="8"/>
  <c r="Q127" i="8"/>
  <c r="Q128" i="8"/>
  <c r="Q129" i="8"/>
  <c r="Q130" i="8"/>
  <c r="Q131"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S101" i="8"/>
  <c r="S102" i="8"/>
  <c r="S103" i="8"/>
  <c r="S104" i="8"/>
  <c r="S105" i="8"/>
  <c r="S106" i="8"/>
  <c r="S107" i="8"/>
  <c r="S108" i="8"/>
  <c r="S109" i="8"/>
  <c r="S110" i="8"/>
  <c r="S111" i="8"/>
  <c r="S112" i="8"/>
  <c r="S113" i="8"/>
  <c r="S114" i="8"/>
  <c r="S115" i="8"/>
  <c r="S116" i="8"/>
  <c r="S117" i="8"/>
  <c r="S118" i="8"/>
  <c r="S119" i="8"/>
  <c r="S120" i="8"/>
  <c r="S121" i="8"/>
  <c r="S122" i="8"/>
  <c r="S123" i="8"/>
  <c r="S124" i="8"/>
  <c r="S125" i="8"/>
  <c r="S126" i="8"/>
  <c r="S127" i="8"/>
  <c r="S128" i="8"/>
  <c r="S129" i="8"/>
  <c r="S130" i="8"/>
  <c r="S131" i="8"/>
  <c r="B132" i="8"/>
  <c r="B133" i="8"/>
  <c r="B134" i="8"/>
  <c r="B135" i="8"/>
  <c r="B136" i="8"/>
  <c r="B137" i="8"/>
  <c r="B138" i="8"/>
  <c r="B139" i="8"/>
  <c r="B140" i="8"/>
  <c r="B141" i="8"/>
  <c r="B142" i="8"/>
  <c r="B143" i="8"/>
  <c r="B144" i="8"/>
  <c r="B145" i="8"/>
  <c r="B146" i="8"/>
  <c r="B147" i="8"/>
  <c r="B148" i="8"/>
  <c r="B149" i="8"/>
  <c r="B150" i="8"/>
  <c r="B151" i="8"/>
  <c r="B152" i="8"/>
  <c r="B153" i="8"/>
  <c r="B154" i="8"/>
  <c r="B156" i="8"/>
  <c r="B157" i="8"/>
  <c r="B158" i="8"/>
  <c r="B159" i="8"/>
  <c r="B160" i="8"/>
  <c r="B199" i="8"/>
  <c r="B200" i="8"/>
  <c r="B201" i="8"/>
  <c r="C132" i="8"/>
  <c r="C133" i="8"/>
  <c r="C134" i="8"/>
  <c r="C135" i="8"/>
  <c r="C136" i="8"/>
  <c r="C137" i="8"/>
  <c r="C138" i="8"/>
  <c r="C139" i="8"/>
  <c r="C140" i="8"/>
  <c r="C141" i="8"/>
  <c r="C142" i="8"/>
  <c r="C143" i="8"/>
  <c r="C144" i="8"/>
  <c r="C145" i="8"/>
  <c r="C146" i="8"/>
  <c r="C147" i="8"/>
  <c r="C148" i="8"/>
  <c r="C149" i="8"/>
  <c r="C150" i="8"/>
  <c r="C151" i="8"/>
  <c r="C152" i="8"/>
  <c r="C153" i="8"/>
  <c r="C154" i="8"/>
  <c r="C156" i="8"/>
  <c r="C157" i="8"/>
  <c r="C158" i="8"/>
  <c r="C159" i="8"/>
  <c r="C160" i="8"/>
  <c r="C199" i="8"/>
  <c r="C200" i="8"/>
  <c r="C201" i="8"/>
  <c r="E132" i="8"/>
  <c r="E133" i="8"/>
  <c r="E134" i="8"/>
  <c r="E135" i="8"/>
  <c r="E136" i="8"/>
  <c r="E137" i="8"/>
  <c r="E138" i="8"/>
  <c r="E139" i="8"/>
  <c r="E140" i="8"/>
  <c r="E141" i="8"/>
  <c r="E142" i="8"/>
  <c r="E143" i="8"/>
  <c r="E144" i="8"/>
  <c r="E145" i="8"/>
  <c r="E146" i="8"/>
  <c r="E147" i="8"/>
  <c r="E148" i="8"/>
  <c r="E149" i="8"/>
  <c r="E150" i="8"/>
  <c r="E151" i="8"/>
  <c r="E152" i="8"/>
  <c r="E153" i="8"/>
  <c r="E154" i="8"/>
  <c r="E156" i="8"/>
  <c r="E157" i="8"/>
  <c r="E158" i="8"/>
  <c r="E159" i="8"/>
  <c r="E160" i="8"/>
  <c r="E199" i="8"/>
  <c r="E200" i="8"/>
  <c r="E201" i="8"/>
  <c r="L132" i="8"/>
  <c r="M132" i="8" s="1"/>
  <c r="L133" i="8"/>
  <c r="M133" i="8" s="1"/>
  <c r="L134" i="8"/>
  <c r="M134" i="8" s="1"/>
  <c r="L135" i="8"/>
  <c r="M135" i="8" s="1"/>
  <c r="L136" i="8"/>
  <c r="M136" i="8" s="1"/>
  <c r="L137" i="8"/>
  <c r="M137" i="8" s="1"/>
  <c r="L138" i="8"/>
  <c r="M138" i="8" s="1"/>
  <c r="L139" i="8"/>
  <c r="M139" i="8" s="1"/>
  <c r="L140" i="8"/>
  <c r="M140" i="8" s="1"/>
  <c r="L141" i="8"/>
  <c r="M141" i="8" s="1"/>
  <c r="L142" i="8"/>
  <c r="M142" i="8" s="1"/>
  <c r="L143" i="8"/>
  <c r="M143" i="8" s="1"/>
  <c r="L144" i="8"/>
  <c r="M144" i="8" s="1"/>
  <c r="L145" i="8"/>
  <c r="M145" i="8" s="1"/>
  <c r="L146" i="8"/>
  <c r="M146" i="8" s="1"/>
  <c r="L147" i="8"/>
  <c r="M147" i="8" s="1"/>
  <c r="L148" i="8"/>
  <c r="M148" i="8" s="1"/>
  <c r="L149" i="8"/>
  <c r="M149" i="8" s="1"/>
  <c r="L150" i="8"/>
  <c r="M150" i="8" s="1"/>
  <c r="L151" i="8"/>
  <c r="M151" i="8" s="1"/>
  <c r="L152" i="8"/>
  <c r="M152" i="8" s="1"/>
  <c r="L153" i="8"/>
  <c r="M153" i="8" s="1"/>
  <c r="L154" i="8"/>
  <c r="M154" i="8" s="1"/>
  <c r="L156" i="8"/>
  <c r="M156" i="8" s="1"/>
  <c r="L157" i="8"/>
  <c r="M157" i="8" s="1"/>
  <c r="L158" i="8"/>
  <c r="M158" i="8" s="1"/>
  <c r="L159" i="8"/>
  <c r="M159" i="8" s="1"/>
  <c r="L160" i="8"/>
  <c r="M160" i="8" s="1"/>
  <c r="L199" i="8"/>
  <c r="M199" i="8" s="1"/>
  <c r="L200" i="8"/>
  <c r="M200" i="8" s="1"/>
  <c r="L201" i="8"/>
  <c r="M201" i="8" s="1"/>
  <c r="P132" i="8"/>
  <c r="P133" i="8"/>
  <c r="P134" i="8"/>
  <c r="P135" i="8"/>
  <c r="P136" i="8"/>
  <c r="P137" i="8"/>
  <c r="P138" i="8"/>
  <c r="P139" i="8"/>
  <c r="P140" i="8"/>
  <c r="P141" i="8"/>
  <c r="P142" i="8"/>
  <c r="P143" i="8"/>
  <c r="P144" i="8"/>
  <c r="P145" i="8"/>
  <c r="P146" i="8"/>
  <c r="P147" i="8"/>
  <c r="P148" i="8"/>
  <c r="P149" i="8"/>
  <c r="P150" i="8"/>
  <c r="P151" i="8"/>
  <c r="P152" i="8"/>
  <c r="P153" i="8"/>
  <c r="P154" i="8"/>
  <c r="P156" i="8"/>
  <c r="P157" i="8"/>
  <c r="P158" i="8"/>
  <c r="P159" i="8"/>
  <c r="P160" i="8"/>
  <c r="P199" i="8"/>
  <c r="P200" i="8"/>
  <c r="P201" i="8"/>
  <c r="Q132" i="8"/>
  <c r="Q133" i="8"/>
  <c r="Q134" i="8"/>
  <c r="Q135" i="8"/>
  <c r="Q136" i="8"/>
  <c r="Q137" i="8"/>
  <c r="Q138" i="8"/>
  <c r="Q139" i="8"/>
  <c r="Q140" i="8"/>
  <c r="Q141" i="8"/>
  <c r="Q142" i="8"/>
  <c r="Q143" i="8"/>
  <c r="Q144" i="8"/>
  <c r="Q145" i="8"/>
  <c r="Q146" i="8"/>
  <c r="Q147" i="8"/>
  <c r="Q148" i="8"/>
  <c r="Q149" i="8"/>
  <c r="Q150" i="8"/>
  <c r="Q151" i="8"/>
  <c r="Q152" i="8"/>
  <c r="Q153" i="8"/>
  <c r="Q154" i="8"/>
  <c r="Q156" i="8"/>
  <c r="Q157" i="8"/>
  <c r="Q158" i="8"/>
  <c r="Q159" i="8"/>
  <c r="Q160" i="8"/>
  <c r="Q199" i="8"/>
  <c r="Q200" i="8"/>
  <c r="Q201" i="8"/>
  <c r="R132" i="8"/>
  <c r="R133" i="8"/>
  <c r="R134" i="8"/>
  <c r="R135" i="8"/>
  <c r="R136" i="8"/>
  <c r="R137" i="8"/>
  <c r="R138" i="8"/>
  <c r="R139" i="8"/>
  <c r="R140" i="8"/>
  <c r="R141" i="8"/>
  <c r="R142" i="8"/>
  <c r="R143" i="8"/>
  <c r="R144" i="8"/>
  <c r="R145" i="8"/>
  <c r="R146" i="8"/>
  <c r="R147" i="8"/>
  <c r="R148" i="8"/>
  <c r="R149" i="8"/>
  <c r="R150" i="8"/>
  <c r="R151" i="8"/>
  <c r="R152" i="8"/>
  <c r="R153" i="8"/>
  <c r="R154" i="8"/>
  <c r="R156" i="8"/>
  <c r="R157" i="8"/>
  <c r="R158" i="8"/>
  <c r="R159" i="8"/>
  <c r="R160" i="8"/>
  <c r="R199" i="8"/>
  <c r="R200" i="8"/>
  <c r="R201" i="8"/>
  <c r="S132" i="8"/>
  <c r="S133" i="8"/>
  <c r="S134" i="8"/>
  <c r="S135" i="8"/>
  <c r="S136" i="8"/>
  <c r="S137" i="8"/>
  <c r="S138" i="8"/>
  <c r="S139" i="8"/>
  <c r="S140" i="8"/>
  <c r="S141" i="8"/>
  <c r="S142" i="8"/>
  <c r="S143" i="8"/>
  <c r="S144" i="8"/>
  <c r="S145" i="8"/>
  <c r="S146" i="8"/>
  <c r="S147" i="8"/>
  <c r="S148" i="8"/>
  <c r="S149" i="8"/>
  <c r="S150" i="8"/>
  <c r="S151" i="8"/>
  <c r="S152" i="8"/>
  <c r="S153" i="8"/>
  <c r="S154" i="8"/>
  <c r="S156" i="8"/>
  <c r="S157" i="8"/>
  <c r="S158" i="8"/>
  <c r="S159" i="8"/>
  <c r="S160" i="8"/>
  <c r="S199" i="8"/>
  <c r="S200" i="8"/>
  <c r="S201" i="8"/>
  <c r="K281" i="8" l="1"/>
  <c r="L281" i="8" s="1"/>
  <c r="M281" i="8" s="1"/>
  <c r="M56" i="8"/>
  <c r="M48" i="8"/>
  <c r="M29" i="8"/>
  <c r="M16" i="8"/>
  <c r="M111" i="8"/>
  <c r="M103" i="8"/>
  <c r="M96" i="8"/>
  <c r="M94" i="8"/>
  <c r="M91" i="8"/>
  <c r="M87" i="8"/>
  <c r="M84" i="8"/>
  <c r="M82" i="8"/>
  <c r="M75" i="8"/>
  <c r="M71" i="8"/>
  <c r="M69" i="8"/>
  <c r="M63" i="8"/>
  <c r="M59" i="8"/>
  <c r="L202" i="8" l="1"/>
  <c r="L203" i="8"/>
  <c r="L204" i="8"/>
  <c r="L205" i="8"/>
  <c r="L206" i="8"/>
  <c r="L207" i="8"/>
  <c r="M207" i="8" s="1"/>
  <c r="L208" i="8"/>
  <c r="M208" i="8" s="1"/>
  <c r="L209" i="8"/>
  <c r="M209" i="8" s="1"/>
  <c r="L210" i="8"/>
  <c r="M210" i="8" s="1"/>
  <c r="L211" i="8"/>
  <c r="M211" i="8" s="1"/>
  <c r="L212" i="8"/>
  <c r="M212" i="8" s="1"/>
  <c r="L213" i="8"/>
  <c r="M213" i="8" s="1"/>
  <c r="L214" i="8"/>
  <c r="M214" i="8" s="1"/>
  <c r="L215" i="8"/>
  <c r="M215" i="8" s="1"/>
  <c r="L216" i="8"/>
  <c r="M216" i="8" s="1"/>
  <c r="L217" i="8"/>
  <c r="M217" i="8" s="1"/>
  <c r="L218" i="8"/>
  <c r="M218" i="8" s="1"/>
  <c r="L219" i="8"/>
  <c r="M219" i="8" s="1"/>
  <c r="L221" i="8"/>
  <c r="M221" i="8" s="1"/>
  <c r="L222" i="8"/>
  <c r="M222" i="8" s="1"/>
  <c r="L223" i="8"/>
  <c r="M223" i="8" s="1"/>
  <c r="L224" i="8"/>
  <c r="M224" i="8" s="1"/>
  <c r="L225" i="8"/>
  <c r="M225" i="8" s="1"/>
  <c r="L226" i="8"/>
  <c r="M226" i="8" s="1"/>
  <c r="L253" i="8"/>
  <c r="M253" i="8" s="1"/>
  <c r="L254" i="8"/>
  <c r="M254" i="8" s="1"/>
  <c r="L255" i="8"/>
  <c r="M255" i="8" s="1"/>
  <c r="L256" i="8"/>
  <c r="M256" i="8" s="1"/>
  <c r="L257" i="8"/>
  <c r="M257" i="8" s="1"/>
  <c r="L258" i="8"/>
  <c r="M258" i="8" s="1"/>
  <c r="B214" i="8"/>
  <c r="B215" i="8"/>
  <c r="B216" i="8"/>
  <c r="B217" i="8"/>
  <c r="B218" i="8"/>
  <c r="B219" i="8"/>
  <c r="B221" i="8"/>
  <c r="B222" i="8"/>
  <c r="B223" i="8"/>
  <c r="B224" i="8"/>
  <c r="B225" i="8"/>
  <c r="B226" i="8"/>
  <c r="B253" i="8"/>
  <c r="B254" i="8"/>
  <c r="B255" i="8"/>
  <c r="B256" i="8"/>
  <c r="B257" i="8"/>
  <c r="B258" i="8"/>
  <c r="C214" i="8"/>
  <c r="C215" i="8"/>
  <c r="C216" i="8"/>
  <c r="C217" i="8"/>
  <c r="C218" i="8"/>
  <c r="C219" i="8"/>
  <c r="C221" i="8"/>
  <c r="C222" i="8"/>
  <c r="C223" i="8"/>
  <c r="C224" i="8"/>
  <c r="C225" i="8"/>
  <c r="C226" i="8"/>
  <c r="C253" i="8"/>
  <c r="C254" i="8"/>
  <c r="C255" i="8"/>
  <c r="C256" i="8"/>
  <c r="C257" i="8"/>
  <c r="C258" i="8"/>
  <c r="E214" i="8"/>
  <c r="E215" i="8"/>
  <c r="E216" i="8"/>
  <c r="E217" i="8"/>
  <c r="E218" i="8"/>
  <c r="E219" i="8"/>
  <c r="E221" i="8"/>
  <c r="E222" i="8"/>
  <c r="E223" i="8"/>
  <c r="E224" i="8"/>
  <c r="E225" i="8"/>
  <c r="E226" i="8"/>
  <c r="E253" i="8"/>
  <c r="K253" i="8" s="1"/>
  <c r="E254" i="8"/>
  <c r="K254" i="8" s="1"/>
  <c r="E255" i="8"/>
  <c r="K255" i="8" s="1"/>
  <c r="E256" i="8"/>
  <c r="K256" i="8" s="1"/>
  <c r="E257" i="8"/>
  <c r="E258" i="8"/>
  <c r="P214" i="8"/>
  <c r="P215" i="8"/>
  <c r="P216" i="8"/>
  <c r="P217" i="8"/>
  <c r="P218" i="8"/>
  <c r="P219" i="8"/>
  <c r="P221" i="8"/>
  <c r="P222" i="8"/>
  <c r="P223" i="8"/>
  <c r="P224" i="8"/>
  <c r="P225" i="8"/>
  <c r="P226" i="8"/>
  <c r="P253" i="8"/>
  <c r="P254" i="8"/>
  <c r="P255" i="8"/>
  <c r="P256" i="8"/>
  <c r="P257" i="8"/>
  <c r="P258" i="8"/>
  <c r="Q214" i="8"/>
  <c r="Q215" i="8"/>
  <c r="Q216" i="8"/>
  <c r="Q217" i="8"/>
  <c r="Q218" i="8"/>
  <c r="Q219" i="8"/>
  <c r="Q221" i="8"/>
  <c r="Q222" i="8"/>
  <c r="Q223" i="8"/>
  <c r="Q224" i="8"/>
  <c r="Q225" i="8"/>
  <c r="Q226" i="8"/>
  <c r="Q253" i="8"/>
  <c r="Q254" i="8"/>
  <c r="Q255" i="8"/>
  <c r="Q256" i="8"/>
  <c r="Q257" i="8"/>
  <c r="Q258" i="8"/>
  <c r="R214" i="8"/>
  <c r="R215" i="8"/>
  <c r="R216" i="8"/>
  <c r="R217" i="8"/>
  <c r="R218" i="8"/>
  <c r="R219" i="8"/>
  <c r="R221" i="8"/>
  <c r="R222" i="8"/>
  <c r="R223" i="8"/>
  <c r="R224" i="8"/>
  <c r="R225" i="8"/>
  <c r="R226" i="8"/>
  <c r="R253" i="8"/>
  <c r="R254" i="8"/>
  <c r="R255" i="8"/>
  <c r="R256" i="8"/>
  <c r="R257" i="8"/>
  <c r="R258" i="8"/>
  <c r="S214" i="8"/>
  <c r="S215" i="8"/>
  <c r="S216" i="8"/>
  <c r="S217" i="8"/>
  <c r="S218" i="8"/>
  <c r="S219" i="8"/>
  <c r="S221" i="8"/>
  <c r="S222" i="8"/>
  <c r="S223" i="8"/>
  <c r="S224" i="8"/>
  <c r="S225" i="8"/>
  <c r="S226" i="8"/>
  <c r="S253" i="8"/>
  <c r="S254" i="8"/>
  <c r="S255" i="8"/>
  <c r="S256" i="8"/>
  <c r="S257" i="8"/>
  <c r="S258" i="8"/>
  <c r="B207" i="8"/>
  <c r="B208" i="8"/>
  <c r="B209" i="8"/>
  <c r="B210" i="8"/>
  <c r="B211" i="8"/>
  <c r="B212" i="8"/>
  <c r="B213" i="8"/>
  <c r="C207" i="8"/>
  <c r="C208" i="8"/>
  <c r="C209" i="8"/>
  <c r="C210" i="8"/>
  <c r="C211" i="8"/>
  <c r="C212" i="8"/>
  <c r="C213" i="8"/>
  <c r="E207" i="8"/>
  <c r="E208" i="8"/>
  <c r="E209" i="8"/>
  <c r="E210" i="8"/>
  <c r="E211" i="8"/>
  <c r="E212" i="8"/>
  <c r="E213" i="8"/>
  <c r="P207" i="8"/>
  <c r="P208" i="8"/>
  <c r="P209" i="8"/>
  <c r="P210" i="8"/>
  <c r="P211" i="8"/>
  <c r="P212" i="8"/>
  <c r="P213" i="8"/>
  <c r="Q207" i="8"/>
  <c r="Q208" i="8"/>
  <c r="Q209" i="8"/>
  <c r="Q210" i="8"/>
  <c r="Q211" i="8"/>
  <c r="Q212" i="8"/>
  <c r="Q213" i="8"/>
  <c r="R207" i="8"/>
  <c r="R208" i="8"/>
  <c r="R209" i="8"/>
  <c r="R210" i="8"/>
  <c r="R211" i="8"/>
  <c r="R212" i="8"/>
  <c r="R213" i="8"/>
  <c r="S207" i="8"/>
  <c r="S208" i="8"/>
  <c r="S209" i="8"/>
  <c r="S210" i="8"/>
  <c r="S211" i="8"/>
  <c r="S212" i="8"/>
  <c r="S213" i="8"/>
  <c r="B205" i="8" l="1"/>
  <c r="B206" i="8"/>
  <c r="B202" i="8"/>
  <c r="B203" i="8"/>
  <c r="C202" i="8"/>
  <c r="C203" i="8"/>
  <c r="E202" i="8"/>
  <c r="E203" i="8"/>
  <c r="M202" i="8"/>
  <c r="M203" i="8"/>
  <c r="P202" i="8"/>
  <c r="P203" i="8"/>
  <c r="Q202" i="8"/>
  <c r="Q203" i="8"/>
  <c r="R202" i="8"/>
  <c r="R203" i="8"/>
  <c r="S202" i="8"/>
  <c r="S203" i="8"/>
  <c r="B204" i="8"/>
  <c r="C204" i="8"/>
  <c r="E204" i="8"/>
  <c r="M204" i="8"/>
  <c r="P204" i="8"/>
  <c r="Q204" i="8"/>
  <c r="R204" i="8"/>
  <c r="S204" i="8"/>
  <c r="C205" i="8"/>
  <c r="E205" i="8"/>
  <c r="M205" i="8"/>
  <c r="P205" i="8"/>
  <c r="Q205" i="8"/>
  <c r="R205" i="8"/>
  <c r="S205" i="8"/>
  <c r="C206" i="8" l="1"/>
  <c r="E206" i="8"/>
  <c r="M206" i="8"/>
  <c r="P206" i="8"/>
  <c r="Q206" i="8"/>
  <c r="R206" i="8"/>
  <c r="S206" i="8"/>
  <c r="F1" i="4" l="1"/>
  <c r="H1" i="4"/>
  <c r="I1" i="4" s="1"/>
  <c r="H51" i="4"/>
  <c r="I51" i="4" s="1"/>
  <c r="F51" i="4"/>
  <c r="H50" i="4"/>
  <c r="I50" i="4" s="1"/>
  <c r="F50" i="4"/>
  <c r="H49" i="4"/>
  <c r="I49" i="4" s="1"/>
  <c r="F49" i="4"/>
  <c r="H48" i="4"/>
  <c r="I48" i="4" s="1"/>
  <c r="F48" i="4"/>
  <c r="H47" i="4"/>
  <c r="I47" i="4" s="1"/>
  <c r="F47" i="4"/>
  <c r="H46" i="4"/>
  <c r="I46" i="4" s="1"/>
  <c r="F46" i="4"/>
  <c r="H45" i="4"/>
  <c r="I45" i="4" s="1"/>
  <c r="F45" i="4"/>
  <c r="H44" i="4"/>
  <c r="I44" i="4" s="1"/>
  <c r="F44" i="4"/>
  <c r="H43" i="4"/>
  <c r="I43" i="4" s="1"/>
  <c r="F43" i="4"/>
  <c r="H42" i="4"/>
  <c r="I42" i="4" s="1"/>
  <c r="F42" i="4"/>
  <c r="H41" i="4"/>
  <c r="I41" i="4" s="1"/>
  <c r="F41" i="4"/>
  <c r="H40" i="4"/>
  <c r="I40" i="4" s="1"/>
  <c r="F40" i="4"/>
  <c r="H39" i="4"/>
  <c r="I39" i="4" s="1"/>
  <c r="F39" i="4"/>
  <c r="H38" i="4"/>
  <c r="I38" i="4" s="1"/>
  <c r="F38" i="4"/>
  <c r="H37" i="4"/>
  <c r="I37" i="4" s="1"/>
  <c r="F37" i="4"/>
  <c r="H36" i="4"/>
  <c r="I36" i="4" s="1"/>
  <c r="F36" i="4"/>
  <c r="H35" i="4"/>
  <c r="I35" i="4" s="1"/>
  <c r="F35" i="4"/>
  <c r="H34" i="4"/>
  <c r="I34" i="4" s="1"/>
  <c r="F34" i="4"/>
  <c r="H33" i="4"/>
  <c r="I33" i="4" s="1"/>
  <c r="F33" i="4"/>
  <c r="H32" i="4"/>
  <c r="I32" i="4" s="1"/>
  <c r="F32" i="4"/>
  <c r="H31" i="4"/>
  <c r="I31" i="4" s="1"/>
  <c r="F31" i="4"/>
  <c r="H30" i="4"/>
  <c r="I30" i="4" s="1"/>
  <c r="F30" i="4"/>
  <c r="H29" i="4"/>
  <c r="I29" i="4" s="1"/>
  <c r="F29" i="4"/>
  <c r="H28" i="4"/>
  <c r="I28" i="4" s="1"/>
  <c r="F28" i="4"/>
  <c r="H27" i="4"/>
  <c r="I27" i="4" s="1"/>
  <c r="F27" i="4"/>
  <c r="H26" i="4"/>
  <c r="I26" i="4" s="1"/>
  <c r="F26" i="4"/>
  <c r="H25" i="4"/>
  <c r="I25" i="4" s="1"/>
  <c r="F25" i="4"/>
  <c r="H24" i="4"/>
  <c r="I24" i="4" s="1"/>
  <c r="F24" i="4"/>
  <c r="H23" i="4"/>
  <c r="I23" i="4" s="1"/>
  <c r="F23" i="4"/>
  <c r="H22" i="4"/>
  <c r="I22" i="4" s="1"/>
  <c r="F22" i="4"/>
  <c r="H21" i="4"/>
  <c r="I21" i="4" s="1"/>
  <c r="F21" i="4"/>
  <c r="H20" i="4"/>
  <c r="I20" i="4" s="1"/>
  <c r="F20" i="4"/>
  <c r="H19" i="4"/>
  <c r="I19" i="4" s="1"/>
  <c r="F19" i="4"/>
  <c r="H18" i="4"/>
  <c r="I18" i="4" s="1"/>
  <c r="F18" i="4"/>
  <c r="H17" i="4"/>
  <c r="I17" i="4" s="1"/>
  <c r="F17" i="4"/>
  <c r="H16" i="4"/>
  <c r="I16" i="4" s="1"/>
  <c r="F16" i="4"/>
  <c r="H15" i="4"/>
  <c r="I15" i="4" s="1"/>
  <c r="F15" i="4"/>
  <c r="H14" i="4"/>
  <c r="I14" i="4" s="1"/>
  <c r="F14" i="4"/>
  <c r="H13" i="4"/>
  <c r="I13" i="4"/>
  <c r="F13" i="4"/>
  <c r="H12" i="4"/>
  <c r="I12" i="4" s="1"/>
  <c r="F12" i="4"/>
  <c r="H11" i="4"/>
  <c r="I11" i="4" s="1"/>
  <c r="F11" i="4"/>
  <c r="H10" i="4"/>
  <c r="I10" i="4" s="1"/>
  <c r="F10" i="4"/>
  <c r="H9" i="4"/>
  <c r="I9" i="4" s="1"/>
  <c r="F9" i="4"/>
  <c r="H8" i="4"/>
  <c r="I8" i="4" s="1"/>
  <c r="F8" i="4"/>
  <c r="H7" i="4"/>
  <c r="I7" i="4" s="1"/>
  <c r="F7" i="4"/>
  <c r="H6" i="4"/>
  <c r="I6" i="4" s="1"/>
  <c r="F6" i="4"/>
  <c r="H5" i="4"/>
  <c r="I5" i="4" s="1"/>
  <c r="F5" i="4"/>
  <c r="H4" i="4"/>
  <c r="I4" i="4" s="1"/>
  <c r="F4" i="4"/>
  <c r="H3" i="4"/>
  <c r="I3" i="4" s="1"/>
  <c r="F3" i="4"/>
  <c r="H2" i="4"/>
  <c r="I2" i="4" s="1"/>
  <c r="F2" i="4"/>
  <c r="K260" i="8" l="1"/>
  <c r="O260" i="8" s="1"/>
  <c r="N276" i="8"/>
  <c r="K276" i="8"/>
  <c r="O276" i="8" s="1"/>
  <c r="N260" i="8"/>
  <c r="N322" i="8"/>
  <c r="K250" i="8"/>
  <c r="O250" i="8" s="1"/>
  <c r="N250" i="8"/>
  <c r="K248" i="8"/>
  <c r="O248" i="8" s="1"/>
  <c r="N248" i="8"/>
  <c r="K227" i="8"/>
  <c r="O227" i="8" s="1"/>
  <c r="K229" i="8"/>
  <c r="O229" i="8" s="1"/>
  <c r="K231" i="8"/>
  <c r="O231" i="8" s="1"/>
  <c r="K233" i="8"/>
  <c r="O233" i="8" s="1"/>
  <c r="K235" i="8"/>
  <c r="O235" i="8" s="1"/>
  <c r="K237" i="8"/>
  <c r="O237" i="8" s="1"/>
  <c r="K239" i="8"/>
  <c r="O239" i="8" s="1"/>
  <c r="N227" i="8"/>
  <c r="N229" i="8"/>
  <c r="N231" i="8"/>
  <c r="N233" i="8"/>
  <c r="N235" i="8"/>
  <c r="N237" i="8"/>
  <c r="N239" i="8"/>
  <c r="K161" i="8"/>
  <c r="O161" i="8" s="1"/>
  <c r="K163" i="8"/>
  <c r="O163" i="8" s="1"/>
  <c r="K165" i="8"/>
  <c r="O165" i="8" s="1"/>
  <c r="K167" i="8"/>
  <c r="O167" i="8" s="1"/>
  <c r="K169" i="8"/>
  <c r="O169" i="8" s="1"/>
  <c r="K171" i="8"/>
  <c r="O171" i="8" s="1"/>
  <c r="K175" i="8"/>
  <c r="O175" i="8" s="1"/>
  <c r="K177" i="8"/>
  <c r="O177" i="8" s="1"/>
  <c r="K179" i="8"/>
  <c r="O179" i="8" s="1"/>
  <c r="O181" i="8"/>
  <c r="K184" i="8"/>
  <c r="O184" i="8" s="1"/>
  <c r="K186" i="8"/>
  <c r="O186" i="8" s="1"/>
  <c r="K188" i="8"/>
  <c r="O188" i="8" s="1"/>
  <c r="K190" i="8"/>
  <c r="O190" i="8" s="1"/>
  <c r="N343" i="8"/>
  <c r="K351" i="8"/>
  <c r="O351" i="8" s="1"/>
  <c r="K358" i="8"/>
  <c r="O358" i="8" s="1"/>
  <c r="N362" i="8"/>
  <c r="K251" i="8"/>
  <c r="O251" i="8" s="1"/>
  <c r="N251" i="8"/>
  <c r="K249" i="8"/>
  <c r="O249" i="8" s="1"/>
  <c r="N249" i="8"/>
  <c r="K228" i="8"/>
  <c r="O228" i="8" s="1"/>
  <c r="K230" i="8"/>
  <c r="O230" i="8" s="1"/>
  <c r="K232" i="8"/>
  <c r="O232" i="8" s="1"/>
  <c r="K234" i="8"/>
  <c r="O234" i="8" s="1"/>
  <c r="K236" i="8"/>
  <c r="O236" i="8" s="1"/>
  <c r="K238" i="8"/>
  <c r="O238" i="8" s="1"/>
  <c r="K240" i="8"/>
  <c r="O240" i="8" s="1"/>
  <c r="N228" i="8"/>
  <c r="N230" i="8"/>
  <c r="N232" i="8"/>
  <c r="N234" i="8"/>
  <c r="N236" i="8"/>
  <c r="N238" i="8"/>
  <c r="N240" i="8"/>
  <c r="K242" i="8"/>
  <c r="O242" i="8" s="1"/>
  <c r="N246" i="8"/>
  <c r="K162" i="8"/>
  <c r="O162" i="8" s="1"/>
  <c r="K164" i="8"/>
  <c r="O164" i="8" s="1"/>
  <c r="K166" i="8"/>
  <c r="O166" i="8" s="1"/>
  <c r="K168" i="8"/>
  <c r="O168" i="8" s="1"/>
  <c r="K170" i="8"/>
  <c r="O170" i="8" s="1"/>
  <c r="K172" i="8"/>
  <c r="O172" i="8" s="1"/>
  <c r="K176" i="8"/>
  <c r="O176" i="8" s="1"/>
  <c r="K178" i="8"/>
  <c r="O178" i="8" s="1"/>
  <c r="K180" i="8"/>
  <c r="O180" i="8" s="1"/>
  <c r="K183" i="8"/>
  <c r="O183" i="8" s="1"/>
  <c r="K185" i="8"/>
  <c r="O185" i="8" s="1"/>
  <c r="K187" i="8"/>
  <c r="O187" i="8" s="1"/>
  <c r="K189" i="8"/>
  <c r="O189" i="8" s="1"/>
  <c r="K191" i="8"/>
  <c r="O191" i="8" s="1"/>
  <c r="K193" i="8"/>
  <c r="O193" i="8" s="1"/>
  <c r="K195" i="8"/>
  <c r="O195" i="8" s="1"/>
  <c r="K198" i="8"/>
  <c r="O198" i="8" s="1"/>
  <c r="N162" i="8"/>
  <c r="N164" i="8"/>
  <c r="N166" i="8"/>
  <c r="N168" i="8"/>
  <c r="N170" i="8"/>
  <c r="N172" i="8"/>
  <c r="N176" i="8"/>
  <c r="N178" i="8"/>
  <c r="N180" i="8"/>
  <c r="N183" i="8"/>
  <c r="N185" i="8"/>
  <c r="N187" i="8"/>
  <c r="N189" i="8"/>
  <c r="N191" i="8"/>
  <c r="N193" i="8"/>
  <c r="K194" i="8"/>
  <c r="O194" i="8" s="1"/>
  <c r="N161" i="8"/>
  <c r="N165" i="8"/>
  <c r="N169" i="8"/>
  <c r="N175" i="8"/>
  <c r="N179" i="8"/>
  <c r="N184" i="8"/>
  <c r="N188" i="8"/>
  <c r="N192" i="8"/>
  <c r="N195" i="8"/>
  <c r="N198" i="8"/>
  <c r="K192" i="8"/>
  <c r="O192" i="8" s="1"/>
  <c r="K197" i="8"/>
  <c r="O197" i="8" s="1"/>
  <c r="N163" i="8"/>
  <c r="N167" i="8"/>
  <c r="N171" i="8"/>
  <c r="N177" i="8"/>
  <c r="N181" i="8"/>
  <c r="N186" i="8"/>
  <c r="N190" i="8"/>
  <c r="N194" i="8"/>
  <c r="N197" i="8"/>
  <c r="K110" i="8"/>
  <c r="O110" i="8" s="1"/>
  <c r="K201" i="8"/>
  <c r="O201" i="8" s="1"/>
  <c r="N154" i="8"/>
  <c r="K146" i="8"/>
  <c r="O146" i="8" s="1"/>
  <c r="K138" i="8"/>
  <c r="O138" i="8" s="1"/>
  <c r="K128" i="8"/>
  <c r="N114" i="8"/>
  <c r="K160" i="8"/>
  <c r="O160" i="8" s="1"/>
  <c r="K153" i="8"/>
  <c r="O153" i="8" s="1"/>
  <c r="K149" i="8"/>
  <c r="O149" i="8" s="1"/>
  <c r="K145" i="8"/>
  <c r="O145" i="8" s="1"/>
  <c r="K139" i="8"/>
  <c r="O139" i="8" s="1"/>
  <c r="K125" i="8"/>
  <c r="O125" i="8" s="1"/>
  <c r="K121" i="8"/>
  <c r="O121" i="8" s="1"/>
  <c r="K117" i="8"/>
  <c r="O117" i="8" s="1"/>
  <c r="K109" i="8"/>
  <c r="O109" i="8" s="1"/>
  <c r="K105" i="8"/>
  <c r="N99" i="8"/>
  <c r="K94" i="8"/>
  <c r="O94" i="8" s="1"/>
  <c r="K87" i="8"/>
  <c r="O87" i="8" s="1"/>
  <c r="N82" i="8"/>
  <c r="N73" i="8"/>
  <c r="N69" i="8"/>
  <c r="K63" i="8"/>
  <c r="O63" i="8" s="1"/>
  <c r="K59" i="8"/>
  <c r="O59" i="8" s="1"/>
  <c r="K56" i="8"/>
  <c r="O56" i="8" s="1"/>
  <c r="N52" i="8"/>
  <c r="K48" i="8"/>
  <c r="O48" i="8" s="1"/>
  <c r="N41" i="8"/>
  <c r="K29" i="8"/>
  <c r="O29" i="8" s="1"/>
  <c r="K25" i="8"/>
  <c r="O25" i="8" s="1"/>
  <c r="N16" i="8"/>
  <c r="K5" i="8"/>
  <c r="O5" i="8" s="1"/>
  <c r="K3" i="8"/>
  <c r="O3" i="8" s="1"/>
  <c r="K199" i="8"/>
  <c r="O199" i="8" s="1"/>
  <c r="K152" i="8"/>
  <c r="O152" i="8" s="1"/>
  <c r="N144" i="8"/>
  <c r="K136" i="8"/>
  <c r="O136" i="8" s="1"/>
  <c r="K130" i="8"/>
  <c r="K120" i="8"/>
  <c r="O120" i="8" s="1"/>
  <c r="K112" i="8"/>
  <c r="O112" i="8" s="1"/>
  <c r="K106" i="8"/>
  <c r="O106" i="8" s="1"/>
  <c r="K102" i="8"/>
  <c r="K95" i="8"/>
  <c r="O95" i="8" s="1"/>
  <c r="K89" i="8"/>
  <c r="O89" i="8" s="1"/>
  <c r="K83" i="8"/>
  <c r="O83" i="8" s="1"/>
  <c r="K74" i="8"/>
  <c r="O74" i="8" s="1"/>
  <c r="N70" i="8"/>
  <c r="K64" i="8"/>
  <c r="O64" i="8" s="1"/>
  <c r="K60" i="8"/>
  <c r="O60" i="8" s="1"/>
  <c r="K55" i="8"/>
  <c r="O55" i="8" s="1"/>
  <c r="K51" i="8"/>
  <c r="O51" i="8" s="1"/>
  <c r="K47" i="8"/>
  <c r="O47" i="8" s="1"/>
  <c r="K32" i="8"/>
  <c r="O32" i="8" s="1"/>
  <c r="K28" i="8"/>
  <c r="O28" i="8" s="1"/>
  <c r="K19" i="8"/>
  <c r="O19" i="8" s="1"/>
  <c r="K12" i="8"/>
  <c r="O12" i="8" s="1"/>
  <c r="K244" i="8"/>
  <c r="O244" i="8" s="1"/>
  <c r="K365" i="8"/>
  <c r="O365" i="8" s="1"/>
  <c r="K360" i="8"/>
  <c r="O360" i="8" s="1"/>
  <c r="K355" i="8"/>
  <c r="O355" i="8" s="1"/>
  <c r="K247" i="8"/>
  <c r="O247" i="8" s="1"/>
  <c r="K243" i="8"/>
  <c r="O243" i="8" s="1"/>
  <c r="K363" i="8"/>
  <c r="O363" i="8" s="1"/>
  <c r="K359" i="8"/>
  <c r="O359" i="8" s="1"/>
  <c r="K356" i="8"/>
  <c r="O356" i="8" s="1"/>
  <c r="K352" i="8"/>
  <c r="O352" i="8" s="1"/>
  <c r="K348" i="8"/>
  <c r="O348" i="8" s="1"/>
  <c r="K344" i="8"/>
  <c r="O344" i="8" s="1"/>
  <c r="K340" i="8"/>
  <c r="O340" i="8" s="1"/>
  <c r="K336" i="8"/>
  <c r="O336" i="8" s="1"/>
  <c r="K332" i="8"/>
  <c r="O332" i="8" s="1"/>
  <c r="K328" i="8"/>
  <c r="O328" i="8" s="1"/>
  <c r="K324" i="8"/>
  <c r="O324" i="8" s="1"/>
  <c r="K321" i="8"/>
  <c r="O321" i="8" s="1"/>
  <c r="N317" i="8"/>
  <c r="K313" i="8"/>
  <c r="O313" i="8" s="1"/>
  <c r="K309" i="8"/>
  <c r="O309" i="8" s="1"/>
  <c r="K305" i="8"/>
  <c r="O305" i="8" s="1"/>
  <c r="K301" i="8"/>
  <c r="O301" i="8" s="1"/>
  <c r="N298" i="8"/>
  <c r="N294" i="8"/>
  <c r="N290" i="8"/>
  <c r="K286" i="8"/>
  <c r="O286" i="8" s="1"/>
  <c r="K279" i="8"/>
  <c r="O279" i="8" s="1"/>
  <c r="K275" i="8"/>
  <c r="O275" i="8" s="1"/>
  <c r="K271" i="8"/>
  <c r="O271" i="8" s="1"/>
  <c r="K267" i="8"/>
  <c r="O267" i="8" s="1"/>
  <c r="K263" i="8"/>
  <c r="O263" i="8" s="1"/>
  <c r="K259" i="8"/>
  <c r="O259" i="8" s="1"/>
  <c r="K347" i="8"/>
  <c r="O347" i="8" s="1"/>
  <c r="K343" i="8"/>
  <c r="O343" i="8" s="1"/>
  <c r="K339" i="8"/>
  <c r="O339" i="8" s="1"/>
  <c r="K335" i="8"/>
  <c r="O335" i="8" s="1"/>
  <c r="K331" i="8"/>
  <c r="O331" i="8" s="1"/>
  <c r="K327" i="8"/>
  <c r="O327" i="8" s="1"/>
  <c r="K323" i="8"/>
  <c r="O323" i="8" s="1"/>
  <c r="N318" i="8"/>
  <c r="K314" i="8"/>
  <c r="O314" i="8" s="1"/>
  <c r="K310" i="8"/>
  <c r="O310" i="8" s="1"/>
  <c r="K306" i="8"/>
  <c r="O306" i="8" s="1"/>
  <c r="K302" i="8"/>
  <c r="O302" i="8" s="1"/>
  <c r="K297" i="8"/>
  <c r="K293" i="8"/>
  <c r="K289" i="8"/>
  <c r="K285" i="8"/>
  <c r="O285" i="8" s="1"/>
  <c r="O281" i="8"/>
  <c r="K274" i="8"/>
  <c r="O274" i="8" s="1"/>
  <c r="K270" i="8"/>
  <c r="O270" i="8" s="1"/>
  <c r="K266" i="8"/>
  <c r="O266" i="8" s="1"/>
  <c r="K262" i="8"/>
  <c r="O262" i="8" s="1"/>
  <c r="N339" i="8"/>
  <c r="N268" i="8"/>
  <c r="K296" i="8"/>
  <c r="N324" i="8"/>
  <c r="K294" i="8"/>
  <c r="N5" i="8"/>
  <c r="N337" i="8"/>
  <c r="N331" i="8"/>
  <c r="N325" i="8"/>
  <c r="N264" i="8"/>
  <c r="N338" i="8"/>
  <c r="N326" i="8"/>
  <c r="K315" i="8"/>
  <c r="O315" i="8" s="1"/>
  <c r="K298" i="8"/>
  <c r="N341" i="8"/>
  <c r="N327" i="8"/>
  <c r="K295" i="8"/>
  <c r="N274" i="8"/>
  <c r="N266" i="8"/>
  <c r="N347" i="8"/>
  <c r="K316" i="8"/>
  <c r="O316" i="8" s="1"/>
  <c r="N277" i="8"/>
  <c r="N273" i="8"/>
  <c r="N269" i="8"/>
  <c r="N265" i="8"/>
  <c r="N261" i="8"/>
  <c r="N320" i="8"/>
  <c r="N287" i="8"/>
  <c r="N349" i="8"/>
  <c r="N321" i="8"/>
  <c r="N286" i="8"/>
  <c r="N43" i="8"/>
  <c r="N159" i="8"/>
  <c r="K150" i="8"/>
  <c r="O150" i="8" s="1"/>
  <c r="N142" i="8"/>
  <c r="K134" i="8"/>
  <c r="O134" i="8" s="1"/>
  <c r="N126" i="8"/>
  <c r="K118" i="8"/>
  <c r="O118" i="8" s="1"/>
  <c r="K200" i="8"/>
  <c r="O200" i="8" s="1"/>
  <c r="K156" i="8"/>
  <c r="O156" i="8" s="1"/>
  <c r="K151" i="8"/>
  <c r="O151" i="8" s="1"/>
  <c r="K147" i="8"/>
  <c r="O147" i="8" s="1"/>
  <c r="K143" i="8"/>
  <c r="O143" i="8" s="1"/>
  <c r="K131" i="8"/>
  <c r="O131" i="8" s="1"/>
  <c r="K123" i="8"/>
  <c r="K119" i="8"/>
  <c r="O119" i="8" s="1"/>
  <c r="K111" i="8"/>
  <c r="O111" i="8" s="1"/>
  <c r="K107" i="8"/>
  <c r="O107" i="8" s="1"/>
  <c r="K103" i="8"/>
  <c r="O103" i="8" s="1"/>
  <c r="N96" i="8"/>
  <c r="N91" i="8"/>
  <c r="K84" i="8"/>
  <c r="O84" i="8" s="1"/>
  <c r="N75" i="8"/>
  <c r="K71" i="8"/>
  <c r="O71" i="8" s="1"/>
  <c r="K65" i="8"/>
  <c r="O65" i="8" s="1"/>
  <c r="K61" i="8"/>
  <c r="O61" i="8" s="1"/>
  <c r="K57" i="8"/>
  <c r="O57" i="8" s="1"/>
  <c r="K54" i="8"/>
  <c r="O54" i="8" s="1"/>
  <c r="K50" i="8"/>
  <c r="O50" i="8" s="1"/>
  <c r="K43" i="8"/>
  <c r="O43" i="8" s="1"/>
  <c r="K31" i="8"/>
  <c r="O31" i="8" s="1"/>
  <c r="K27" i="8"/>
  <c r="O27" i="8" s="1"/>
  <c r="K18" i="8"/>
  <c r="O18" i="8" s="1"/>
  <c r="K6" i="8"/>
  <c r="O6" i="8" s="1"/>
  <c r="K4" i="8"/>
  <c r="O4" i="8" s="1"/>
  <c r="K2" i="8"/>
  <c r="O2" i="8" s="1"/>
  <c r="N157" i="8"/>
  <c r="K148" i="8"/>
  <c r="O148" i="8" s="1"/>
  <c r="N140" i="8"/>
  <c r="K132" i="8"/>
  <c r="O132" i="8" s="1"/>
  <c r="K124" i="8"/>
  <c r="O124" i="8" s="1"/>
  <c r="K116" i="8"/>
  <c r="O116" i="8" s="1"/>
  <c r="K108" i="8"/>
  <c r="O108" i="8" s="1"/>
  <c r="K104" i="8"/>
  <c r="O104" i="8" s="1"/>
  <c r="K98" i="8"/>
  <c r="O98" i="8" s="1"/>
  <c r="K93" i="8"/>
  <c r="O93" i="8" s="1"/>
  <c r="K85" i="8"/>
  <c r="O85" i="8" s="1"/>
  <c r="K81" i="8"/>
  <c r="O81" i="8" s="1"/>
  <c r="K72" i="8"/>
  <c r="O72" i="8" s="1"/>
  <c r="K67" i="8"/>
  <c r="O67" i="8" s="1"/>
  <c r="K62" i="8"/>
  <c r="O62" i="8" s="1"/>
  <c r="K58" i="8"/>
  <c r="O58" i="8" s="1"/>
  <c r="K53" i="8"/>
  <c r="O53" i="8" s="1"/>
  <c r="K49" i="8"/>
  <c r="O49" i="8" s="1"/>
  <c r="K42" i="8"/>
  <c r="O42" i="8" s="1"/>
  <c r="K30" i="8"/>
  <c r="O30" i="8" s="1"/>
  <c r="K26" i="8"/>
  <c r="O26" i="8" s="1"/>
  <c r="K17" i="8"/>
  <c r="K246" i="8"/>
  <c r="O246" i="8" s="1"/>
  <c r="K362" i="8"/>
  <c r="O362" i="8" s="1"/>
  <c r="N358" i="8"/>
  <c r="N351" i="8"/>
  <c r="K245" i="8"/>
  <c r="O245" i="8" s="1"/>
  <c r="K241" i="8"/>
  <c r="O241" i="8" s="1"/>
  <c r="N366" i="8"/>
  <c r="K361" i="8"/>
  <c r="O361" i="8" s="1"/>
  <c r="K357" i="8"/>
  <c r="O357" i="8" s="1"/>
  <c r="K354" i="8"/>
  <c r="O354" i="8" s="1"/>
  <c r="K350" i="8"/>
  <c r="O350" i="8" s="1"/>
  <c r="K346" i="8"/>
  <c r="O346" i="8" s="1"/>
  <c r="K342" i="8"/>
  <c r="O342" i="8" s="1"/>
  <c r="K338" i="8"/>
  <c r="O338" i="8" s="1"/>
  <c r="K334" i="8"/>
  <c r="O334" i="8" s="1"/>
  <c r="K330" i="8"/>
  <c r="O330" i="8" s="1"/>
  <c r="K326" i="8"/>
  <c r="O326" i="8" s="1"/>
  <c r="K322" i="8"/>
  <c r="O322" i="8" s="1"/>
  <c r="N319" i="8"/>
  <c r="N315" i="8"/>
  <c r="K311" i="8"/>
  <c r="O311" i="8" s="1"/>
  <c r="K307" i="8"/>
  <c r="O307" i="8" s="1"/>
  <c r="K303" i="8"/>
  <c r="O303" i="8" s="1"/>
  <c r="K300" i="8"/>
  <c r="O300" i="8" s="1"/>
  <c r="K292" i="8"/>
  <c r="K288" i="8"/>
  <c r="K284" i="8"/>
  <c r="K280" i="8"/>
  <c r="O280" i="8" s="1"/>
  <c r="K277" i="8"/>
  <c r="O277" i="8" s="1"/>
  <c r="K273" i="8"/>
  <c r="O273" i="8" s="1"/>
  <c r="K269" i="8"/>
  <c r="O269" i="8" s="1"/>
  <c r="K265" i="8"/>
  <c r="O265" i="8" s="1"/>
  <c r="K261" i="8"/>
  <c r="O261" i="8" s="1"/>
  <c r="K349" i="8"/>
  <c r="O349" i="8" s="1"/>
  <c r="N345" i="8"/>
  <c r="K341" i="8"/>
  <c r="O341" i="8" s="1"/>
  <c r="K337" i="8"/>
  <c r="O337" i="8" s="1"/>
  <c r="K333" i="8"/>
  <c r="O333" i="8" s="1"/>
  <c r="K329" i="8"/>
  <c r="O329" i="8" s="1"/>
  <c r="K325" i="8"/>
  <c r="O325" i="8" s="1"/>
  <c r="K320" i="8"/>
  <c r="O320" i="8" s="1"/>
  <c r="N316" i="8"/>
  <c r="K312" i="8"/>
  <c r="O312" i="8" s="1"/>
  <c r="K308" i="8"/>
  <c r="O308" i="8" s="1"/>
  <c r="K304" i="8"/>
  <c r="O304" i="8" s="1"/>
  <c r="K299" i="8"/>
  <c r="O299" i="8" s="1"/>
  <c r="K291" i="8"/>
  <c r="K287" i="8"/>
  <c r="K283" i="8"/>
  <c r="K278" i="8"/>
  <c r="O278" i="8" s="1"/>
  <c r="K272" i="8"/>
  <c r="O272" i="8" s="1"/>
  <c r="K268" i="8"/>
  <c r="O268" i="8" s="1"/>
  <c r="K264" i="8"/>
  <c r="O264" i="8" s="1"/>
  <c r="N2" i="8"/>
  <c r="N332" i="8"/>
  <c r="N281" i="8"/>
  <c r="N328" i="8"/>
  <c r="N330" i="8"/>
  <c r="K317" i="8"/>
  <c r="O317" i="8" s="1"/>
  <c r="N334" i="8"/>
  <c r="N342" i="8"/>
  <c r="N333" i="8"/>
  <c r="N329" i="8"/>
  <c r="N323" i="8"/>
  <c r="N272" i="8"/>
  <c r="N340" i="8"/>
  <c r="N336" i="8"/>
  <c r="K319" i="8"/>
  <c r="O319" i="8" s="1"/>
  <c r="N297" i="8"/>
  <c r="N285" i="8"/>
  <c r="N335" i="8"/>
  <c r="N307" i="8"/>
  <c r="N283" i="8"/>
  <c r="N278" i="8"/>
  <c r="N270" i="8"/>
  <c r="N262" i="8"/>
  <c r="K345" i="8"/>
  <c r="O345" i="8" s="1"/>
  <c r="K318" i="8"/>
  <c r="O318" i="8" s="1"/>
  <c r="N299" i="8"/>
  <c r="N279" i="8"/>
  <c r="N275" i="8"/>
  <c r="N271" i="8"/>
  <c r="N267" i="8"/>
  <c r="N263" i="8"/>
  <c r="N259" i="8"/>
  <c r="N300" i="8"/>
  <c r="K41" i="8"/>
  <c r="O41" i="8" s="1"/>
  <c r="N303" i="8"/>
  <c r="K353" i="8"/>
  <c r="O353" i="8" s="1"/>
  <c r="N364" i="8"/>
  <c r="N309" i="8"/>
  <c r="N301" i="8"/>
  <c r="N280" i="8"/>
  <c r="N25" i="8"/>
  <c r="N356" i="8"/>
  <c r="N352" i="8"/>
  <c r="N312" i="8"/>
  <c r="N308" i="8"/>
  <c r="N304" i="8"/>
  <c r="N242" i="8"/>
  <c r="N360" i="8"/>
  <c r="N112" i="8"/>
  <c r="N59" i="8"/>
  <c r="N29" i="8"/>
  <c r="K16" i="8"/>
  <c r="O16" i="8" s="1"/>
  <c r="N346" i="8"/>
  <c r="K91" i="8"/>
  <c r="O91" i="8" s="1"/>
  <c r="N54" i="8"/>
  <c r="N27" i="8"/>
  <c r="N363" i="8"/>
  <c r="N359" i="8"/>
  <c r="K144" i="8"/>
  <c r="O144" i="8" s="1"/>
  <c r="N116" i="8"/>
  <c r="K122" i="8"/>
  <c r="N72" i="8"/>
  <c r="N365" i="8"/>
  <c r="N156" i="8"/>
  <c r="N143" i="8"/>
  <c r="N199" i="8"/>
  <c r="N57" i="8"/>
  <c r="K82" i="8"/>
  <c r="O82" i="8" s="1"/>
  <c r="K69" i="8"/>
  <c r="O69" i="8" s="1"/>
  <c r="N148" i="8"/>
  <c r="N138" i="8"/>
  <c r="K140" i="8"/>
  <c r="O140" i="8" s="1"/>
  <c r="N93" i="8"/>
  <c r="N85" i="8"/>
  <c r="N136" i="8"/>
  <c r="K159" i="8"/>
  <c r="O159" i="8" s="1"/>
  <c r="K142" i="8"/>
  <c r="O142" i="8" s="1"/>
  <c r="N107" i="8"/>
  <c r="N81" i="8"/>
  <c r="N247" i="8"/>
  <c r="N243" i="8"/>
  <c r="N109" i="8"/>
  <c r="N118" i="8"/>
  <c r="N83" i="8"/>
  <c r="N60" i="8"/>
  <c r="K70" i="8"/>
  <c r="O70" i="8" s="1"/>
  <c r="N56" i="8"/>
  <c r="N124" i="8"/>
  <c r="N108" i="8"/>
  <c r="N104" i="8"/>
  <c r="N31" i="8"/>
  <c r="N3" i="8"/>
  <c r="N158" i="8"/>
  <c r="N133" i="8"/>
  <c r="N141" i="8"/>
  <c r="N137" i="8"/>
  <c r="N135" i="8"/>
  <c r="N129" i="8"/>
  <c r="K115" i="8"/>
  <c r="O115" i="8" s="1"/>
  <c r="K113" i="8"/>
  <c r="O113" i="8" s="1"/>
  <c r="N101" i="8"/>
  <c r="N63" i="8"/>
  <c r="N67" i="8"/>
  <c r="N55" i="8"/>
  <c r="N51" i="8"/>
  <c r="N47" i="8"/>
  <c r="N32" i="8"/>
  <c r="N28" i="8"/>
  <c r="N19" i="8"/>
  <c r="N12" i="8"/>
  <c r="N200" i="8"/>
  <c r="N153" i="8"/>
  <c r="N139" i="8"/>
  <c r="N117" i="8"/>
  <c r="N71" i="8"/>
  <c r="N160" i="8"/>
  <c r="N125" i="8"/>
  <c r="N291" i="8"/>
  <c r="N355" i="8"/>
  <c r="N311" i="8"/>
  <c r="K290" i="8"/>
  <c r="N353" i="8"/>
  <c r="K364" i="8"/>
  <c r="O364" i="8" s="1"/>
  <c r="N313" i="8"/>
  <c r="N305" i="8"/>
  <c r="N284" i="8"/>
  <c r="K52" i="8"/>
  <c r="O52" i="8" s="1"/>
  <c r="N354" i="8"/>
  <c r="N350" i="8"/>
  <c r="N314" i="8"/>
  <c r="N310" i="8"/>
  <c r="N306" i="8"/>
  <c r="N302" i="8"/>
  <c r="N151" i="8"/>
  <c r="K366" i="8"/>
  <c r="O366" i="8" s="1"/>
  <c r="N87" i="8"/>
  <c r="K126" i="8"/>
  <c r="K96" i="8"/>
  <c r="O96" i="8" s="1"/>
  <c r="N6" i="8"/>
  <c r="N348" i="8"/>
  <c r="N344" i="8"/>
  <c r="N65" i="8"/>
  <c r="K75" i="8"/>
  <c r="O75" i="8" s="1"/>
  <c r="N50" i="8"/>
  <c r="N361" i="8"/>
  <c r="N357" i="8"/>
  <c r="N134" i="8"/>
  <c r="N130" i="8"/>
  <c r="N102" i="8"/>
  <c r="K114" i="8"/>
  <c r="O114" i="8" s="1"/>
  <c r="N244" i="8"/>
  <c r="N147" i="8"/>
  <c r="N149" i="8"/>
  <c r="N152" i="8"/>
  <c r="N61" i="8"/>
  <c r="K99" i="8"/>
  <c r="O99" i="8" s="1"/>
  <c r="K73" i="8"/>
  <c r="O73" i="8" s="1"/>
  <c r="N150" i="8"/>
  <c r="N146" i="8"/>
  <c r="K157" i="8"/>
  <c r="O157" i="8" s="1"/>
  <c r="N119" i="8"/>
  <c r="N89" i="8"/>
  <c r="N201" i="8"/>
  <c r="N132" i="8"/>
  <c r="K154" i="8"/>
  <c r="O154" i="8" s="1"/>
  <c r="N123" i="8"/>
  <c r="N98" i="8"/>
  <c r="N245" i="8"/>
  <c r="N241" i="8"/>
  <c r="N121" i="8"/>
  <c r="N105" i="8"/>
  <c r="N110" i="8"/>
  <c r="N95" i="8"/>
  <c r="N74" i="8"/>
  <c r="N58" i="8"/>
  <c r="N48" i="8"/>
  <c r="N120" i="8"/>
  <c r="N106" i="8"/>
  <c r="N62" i="8"/>
  <c r="N18" i="8"/>
  <c r="K158" i="8"/>
  <c r="O158" i="8" s="1"/>
  <c r="K133" i="8"/>
  <c r="O133" i="8" s="1"/>
  <c r="K141" i="8"/>
  <c r="O141" i="8" s="1"/>
  <c r="K137" i="8"/>
  <c r="O137" i="8" s="1"/>
  <c r="K135" i="8"/>
  <c r="O135" i="8" s="1"/>
  <c r="N111" i="8"/>
  <c r="N103" i="8"/>
  <c r="K129" i="8"/>
  <c r="K127" i="8"/>
  <c r="N115" i="8"/>
  <c r="N113" i="8"/>
  <c r="K101" i="8"/>
  <c r="N94" i="8"/>
  <c r="N84" i="8"/>
  <c r="N64" i="8"/>
  <c r="N53" i="8"/>
  <c r="N49" i="8"/>
  <c r="N42" i="8"/>
  <c r="N30" i="8"/>
  <c r="N26" i="8"/>
  <c r="N17" i="8"/>
  <c r="N4" i="8"/>
  <c r="N131" i="8"/>
  <c r="N145" i="8"/>
  <c r="N214" i="8"/>
  <c r="K208" i="8"/>
  <c r="O208" i="8" s="1"/>
  <c r="K257" i="8"/>
  <c r="O257" i="8" s="1"/>
  <c r="O253" i="8"/>
  <c r="K223" i="8"/>
  <c r="O223" i="8" s="1"/>
  <c r="K218" i="8"/>
  <c r="O218" i="8" s="1"/>
  <c r="K214" i="8"/>
  <c r="O214" i="8" s="1"/>
  <c r="K212" i="8"/>
  <c r="O212" i="8" s="1"/>
  <c r="N213" i="8"/>
  <c r="K209" i="8"/>
  <c r="O209" i="8" s="1"/>
  <c r="K258" i="8"/>
  <c r="O258" i="8" s="1"/>
  <c r="O254" i="8"/>
  <c r="K224" i="8"/>
  <c r="O224" i="8" s="1"/>
  <c r="K219" i="8"/>
  <c r="O219" i="8" s="1"/>
  <c r="K215" i="8"/>
  <c r="O215" i="8" s="1"/>
  <c r="K221" i="8"/>
  <c r="O221" i="8" s="1"/>
  <c r="N209" i="8"/>
  <c r="K213" i="8"/>
  <c r="O213" i="8" s="1"/>
  <c r="N212" i="8"/>
  <c r="N257" i="8"/>
  <c r="N223" i="8"/>
  <c r="N258" i="8"/>
  <c r="N254" i="8"/>
  <c r="N224" i="8"/>
  <c r="N219" i="8"/>
  <c r="N215" i="8"/>
  <c r="K203" i="8"/>
  <c r="O203" i="8" s="1"/>
  <c r="N255" i="8"/>
  <c r="K225" i="8"/>
  <c r="O225" i="8" s="1"/>
  <c r="N221" i="8"/>
  <c r="N216" i="8"/>
  <c r="K210" i="8"/>
  <c r="O210" i="8" s="1"/>
  <c r="K211" i="8"/>
  <c r="O211" i="8" s="1"/>
  <c r="K207" i="8"/>
  <c r="O207" i="8" s="1"/>
  <c r="O256" i="8"/>
  <c r="K226" i="8"/>
  <c r="O226" i="8" s="1"/>
  <c r="K222" i="8"/>
  <c r="O222" i="8" s="1"/>
  <c r="K217" i="8"/>
  <c r="O217" i="8" s="1"/>
  <c r="O255" i="8"/>
  <c r="K216" i="8"/>
  <c r="O216" i="8" s="1"/>
  <c r="N225" i="8"/>
  <c r="N207" i="8"/>
  <c r="N208" i="8"/>
  <c r="N253" i="8"/>
  <c r="N218" i="8"/>
  <c r="N210" i="8"/>
  <c r="N256" i="8"/>
  <c r="N226" i="8"/>
  <c r="N222" i="8"/>
  <c r="N217" i="8"/>
  <c r="N211" i="8"/>
  <c r="K202" i="8"/>
  <c r="O202" i="8" s="1"/>
  <c r="K205" i="8"/>
  <c r="O205" i="8" s="1"/>
  <c r="K204" i="8"/>
  <c r="O204" i="8" s="1"/>
  <c r="N203" i="8"/>
  <c r="N204" i="8"/>
  <c r="N202" i="8"/>
  <c r="N205" i="8"/>
  <c r="K206" i="8"/>
  <c r="O206" i="8" s="1"/>
  <c r="N206" i="8"/>
  <c r="S367" i="8"/>
  <c r="R367" i="8"/>
  <c r="Q367" i="8"/>
  <c r="P367" i="8"/>
  <c r="L290" i="8" l="1"/>
  <c r="M290" i="8" s="1"/>
  <c r="L292" i="8"/>
  <c r="O292" i="8" s="1"/>
  <c r="L294" i="8"/>
  <c r="M294" i="8" s="1"/>
  <c r="L296" i="8"/>
  <c r="L293" i="8"/>
  <c r="O293" i="8" s="1"/>
  <c r="L291" i="8"/>
  <c r="M291" i="8" s="1"/>
  <c r="L295" i="8"/>
  <c r="L298" i="8"/>
  <c r="M298" i="8" s="1"/>
  <c r="L297" i="8"/>
  <c r="M297" i="8" s="1"/>
  <c r="L289" i="8"/>
  <c r="L288" i="8"/>
  <c r="L287" i="8"/>
  <c r="M287" i="8" s="1"/>
  <c r="L284" i="8"/>
  <c r="M284" i="8" s="1"/>
  <c r="L283" i="8"/>
  <c r="M283" i="8" s="1"/>
  <c r="L282" i="8"/>
  <c r="L129" i="8"/>
  <c r="M129" i="8" s="1"/>
  <c r="L130" i="8"/>
  <c r="M130" i="8" s="1"/>
  <c r="L128" i="8"/>
  <c r="L127" i="8"/>
  <c r="L126" i="8"/>
  <c r="M126" i="8" s="1"/>
  <c r="L123" i="8"/>
  <c r="M123" i="8" s="1"/>
  <c r="L122" i="8"/>
  <c r="L105" i="8"/>
  <c r="M105" i="8" s="1"/>
  <c r="L101" i="8"/>
  <c r="M101" i="8" s="1"/>
  <c r="L102" i="8"/>
  <c r="M102" i="8" s="1"/>
  <c r="L17" i="8"/>
  <c r="M17" i="8" s="1"/>
  <c r="K367" i="8"/>
  <c r="M122" i="8" l="1"/>
  <c r="N122" i="8"/>
  <c r="M128" i="8"/>
  <c r="N128" i="8"/>
  <c r="M289" i="8"/>
  <c r="N289" i="8"/>
  <c r="M296" i="8"/>
  <c r="N296" i="8"/>
  <c r="M127" i="8"/>
  <c r="N127" i="8"/>
  <c r="M282" i="8"/>
  <c r="N282" i="8"/>
  <c r="M288" i="8"/>
  <c r="N288" i="8"/>
  <c r="M295" i="8"/>
  <c r="N295" i="8"/>
  <c r="O101" i="8"/>
  <c r="O122" i="8"/>
  <c r="O126" i="8"/>
  <c r="O128" i="8"/>
  <c r="O129" i="8"/>
  <c r="O283" i="8"/>
  <c r="O287" i="8"/>
  <c r="O289" i="8"/>
  <c r="O298" i="8"/>
  <c r="O291" i="8"/>
  <c r="O102" i="8"/>
  <c r="O105" i="8"/>
  <c r="O123" i="8"/>
  <c r="O127" i="8"/>
  <c r="O130" i="8"/>
  <c r="O282" i="8"/>
  <c r="O284" i="8"/>
  <c r="O288" i="8"/>
  <c r="O297" i="8"/>
  <c r="O295" i="8"/>
  <c r="O290" i="8"/>
  <c r="O294" i="8"/>
  <c r="O296" i="8"/>
  <c r="O17" i="8"/>
  <c r="M293" i="8"/>
  <c r="N293" i="8"/>
  <c r="M292" i="8"/>
  <c r="N292" i="8"/>
  <c r="N367" i="8" s="1"/>
  <c r="M367" i="8"/>
  <c r="M370" i="8" s="1"/>
  <c r="L367" i="8"/>
  <c r="O367" i="8" l="1"/>
  <c r="O370" i="8" l="1"/>
  <c r="I376" i="8" s="1"/>
  <c r="T367" i="8"/>
</calcChain>
</file>

<file path=xl/comments1.xml><?xml version="1.0" encoding="utf-8"?>
<comments xmlns="http://schemas.openxmlformats.org/spreadsheetml/2006/main">
  <authors>
    <author>Author</author>
  </authors>
  <commentList>
    <comment ref="Q1" authorId="0">
      <text>
        <r>
          <rPr>
            <b/>
            <sz val="9"/>
            <color indexed="81"/>
            <rFont val="Tahoma"/>
            <family val="2"/>
          </rPr>
          <t xml:space="preserve">Zile Mentenanta
</t>
        </r>
      </text>
    </comment>
    <comment ref="D7" authorId="0">
      <text>
        <r>
          <rPr>
            <sz val="9"/>
            <color indexed="81"/>
            <rFont val="Tahoma"/>
            <charset val="1"/>
          </rPr>
          <t xml:space="preserve">CR 0069 Tiganesti
Gen on 08:30
Gen of 10:30
BE 0617 Naipu 
gen on 12:00
Gen of 18:15
Gen on 21:00
Gen of 12:00
</t>
        </r>
      </text>
    </comment>
    <comment ref="D9" authorId="0">
      <text>
        <r>
          <rPr>
            <b/>
            <sz val="9"/>
            <color indexed="81"/>
            <rFont val="Tahoma"/>
            <family val="2"/>
          </rPr>
          <t>Author:</t>
        </r>
        <r>
          <rPr>
            <sz val="9"/>
            <color indexed="81"/>
            <rFont val="Tahoma"/>
            <family val="2"/>
          </rPr>
          <t xml:space="preserve">
BX 420 Movila
</t>
        </r>
      </text>
    </comment>
    <comment ref="D13" authorId="0">
      <text>
        <r>
          <rPr>
            <b/>
            <sz val="9"/>
            <color indexed="81"/>
            <rFont val="Tahoma"/>
            <charset val="1"/>
          </rPr>
          <t>Author:</t>
        </r>
        <r>
          <rPr>
            <sz val="9"/>
            <color indexed="81"/>
            <rFont val="Tahoma"/>
            <charset val="1"/>
          </rPr>
          <t xml:space="preserve">
Low Temp
Vb cu Primar - Lipsa acces
</t>
        </r>
      </text>
    </comment>
    <comment ref="D20" authorId="0">
      <text>
        <r>
          <rPr>
            <b/>
            <sz val="9"/>
            <color indexed="81"/>
            <rFont val="Tahoma"/>
            <charset val="1"/>
          </rPr>
          <t>Author:</t>
        </r>
        <r>
          <rPr>
            <sz val="9"/>
            <color indexed="81"/>
            <rFont val="Tahoma"/>
            <charset val="1"/>
          </rPr>
          <t xml:space="preserve">
Montat priza remorca 
CA 7527 XP
</t>
        </r>
      </text>
    </comment>
    <comment ref="D28" authorId="0">
      <text>
        <r>
          <rPr>
            <b/>
            <sz val="9"/>
            <color indexed="81"/>
            <rFont val="Tahoma"/>
            <family val="2"/>
          </rPr>
          <t>Author:</t>
        </r>
        <r>
          <rPr>
            <sz val="9"/>
            <color indexed="81"/>
            <rFont val="Tahoma"/>
            <family val="2"/>
          </rPr>
          <t xml:space="preserve">
BU 898 Palat Parlament : Schimbat contuar trifazic
Catana 0722597283
BX 442 Ciulnita Schimb furtune motorina generator
BX 567 Stefan Voda Verificat Heater, Baterie, Pornire , Incarcare</t>
        </r>
      </text>
    </comment>
    <comment ref="D34" authorId="0">
      <text>
        <r>
          <rPr>
            <b/>
            <sz val="9"/>
            <color indexed="81"/>
            <rFont val="Tahoma"/>
            <family val="2"/>
          </rPr>
          <t>Author:</t>
        </r>
        <r>
          <rPr>
            <sz val="9"/>
            <color indexed="81"/>
            <rFont val="Tahoma"/>
            <family val="2"/>
          </rPr>
          <t xml:space="preserve">
BU 558 Mal Timisoara Inlocuit 4 Baterii Recuperat 12 Baterii
BU 542 Dr. Taberei  Inlocuit 4 Baterii Recuperat 12 Baterii
BU 526 Valea Argesului  Inlocuit 4 Baterii Recuperat 12 Baterii</t>
        </r>
      </text>
    </comment>
    <comment ref="D38" authorId="0">
      <text>
        <r>
          <rPr>
            <b/>
            <sz val="9"/>
            <color indexed="81"/>
            <rFont val="Tahoma"/>
            <family val="2"/>
          </rPr>
          <t>Author:</t>
        </r>
        <r>
          <rPr>
            <sz val="9"/>
            <color indexed="81"/>
            <rFont val="Tahoma"/>
            <family val="2"/>
          </rPr>
          <t xml:space="preserve">
CO Pescara
</t>
        </r>
      </text>
    </comment>
    <comment ref="D40" authorId="0">
      <text>
        <r>
          <rPr>
            <b/>
            <sz val="9"/>
            <color indexed="81"/>
            <rFont val="Tahoma"/>
            <family val="2"/>
          </rPr>
          <t>Author:</t>
        </r>
        <r>
          <rPr>
            <sz val="9"/>
            <color indexed="81"/>
            <rFont val="Tahoma"/>
            <family val="2"/>
          </rPr>
          <t xml:space="preserve">
Curs Cabloc  Dimineata
M electrice, Civile 
BI 0682 Metrou Iancului
BI 0679 Metrou Muncii
</t>
        </r>
      </text>
    </comment>
    <comment ref="D41" authorId="0">
      <text>
        <r>
          <rPr>
            <b/>
            <sz val="9"/>
            <color indexed="81"/>
            <rFont val="Tahoma"/>
            <family val="2"/>
          </rPr>
          <t>Author:</t>
        </r>
        <r>
          <rPr>
            <sz val="9"/>
            <color indexed="81"/>
            <rFont val="Tahoma"/>
            <family val="2"/>
          </rPr>
          <t xml:space="preserve">
Curs Cabloc  Dimineata
M electrice, M Civile
BI 0796 Metrou Anghel Saligni</t>
        </r>
      </text>
    </comment>
    <comment ref="D42" authorId="0">
      <text>
        <r>
          <rPr>
            <b/>
            <sz val="9"/>
            <color indexed="81"/>
            <rFont val="Tahoma"/>
            <family val="2"/>
          </rPr>
          <t>Author:</t>
        </r>
        <r>
          <rPr>
            <sz val="9"/>
            <color indexed="81"/>
            <rFont val="Tahoma"/>
            <family val="2"/>
          </rPr>
          <t xml:space="preserve">
BU 701 Pantelimon Schimb RRU cu George Tudose</t>
        </r>
      </text>
    </comment>
    <comment ref="D45" authorId="0">
      <text>
        <r>
          <rPr>
            <b/>
            <sz val="9"/>
            <color indexed="81"/>
            <rFont val="Tahoma"/>
            <family val="2"/>
          </rPr>
          <t>Author:</t>
        </r>
        <r>
          <rPr>
            <sz val="9"/>
            <color indexed="81"/>
            <rFont val="Tahoma"/>
            <family val="2"/>
          </rPr>
          <t xml:space="preserve">
Low Temp
montat convector electric 2000 w
Victor Margarit Er/Cos 0766 440 178</t>
        </r>
      </text>
    </comment>
    <comment ref="D46" authorId="0">
      <text>
        <r>
          <rPr>
            <b/>
            <sz val="9"/>
            <color indexed="81"/>
            <rFont val="Tahoma"/>
            <family val="2"/>
          </rPr>
          <t>Author:</t>
        </r>
        <r>
          <rPr>
            <sz val="9"/>
            <color indexed="81"/>
            <rFont val="Tahoma"/>
            <family val="2"/>
          </rPr>
          <t xml:space="preserve">
Scoala Frig Dimineata
</t>
        </r>
      </text>
    </comment>
    <comment ref="D47" authorId="0">
      <text>
        <r>
          <rPr>
            <b/>
            <sz val="9"/>
            <color indexed="81"/>
            <rFont val="Tahoma"/>
            <family val="2"/>
          </rPr>
          <t>Author:</t>
        </r>
        <r>
          <rPr>
            <sz val="9"/>
            <color indexed="81"/>
            <rFont val="Tahoma"/>
            <family val="2"/>
          </rPr>
          <t xml:space="preserve">
BE 0003 Dalga M Generator
</t>
        </r>
      </text>
    </comment>
    <comment ref="D53" authorId="0">
      <text>
        <r>
          <rPr>
            <b/>
            <sz val="9"/>
            <color indexed="81"/>
            <rFont val="Tahoma"/>
            <family val="2"/>
          </rPr>
          <t>Author:</t>
        </r>
        <r>
          <rPr>
            <sz val="9"/>
            <color indexed="81"/>
            <rFont val="Tahoma"/>
            <family val="2"/>
          </rPr>
          <t xml:space="preserve">
Lasat Ford,
Luat Logan  NXX
</t>
        </r>
      </text>
    </comment>
    <comment ref="D55" authorId="0">
      <text>
        <r>
          <rPr>
            <b/>
            <sz val="9"/>
            <color indexed="81"/>
            <rFont val="Tahoma"/>
            <family val="2"/>
          </rPr>
          <t>Author:</t>
        </r>
        <r>
          <rPr>
            <sz val="9"/>
            <color indexed="81"/>
            <rFont val="Tahoma"/>
            <family val="2"/>
          </rPr>
          <t xml:space="preserve">
BI 0735 Mercedes Benz RO 
BI 0414 Complex Europa </t>
        </r>
      </text>
    </comment>
    <comment ref="D56" authorId="0">
      <text>
        <r>
          <rPr>
            <b/>
            <sz val="9"/>
            <color indexed="81"/>
            <rFont val="Tahoma"/>
            <family val="2"/>
          </rPr>
          <t>Author:</t>
        </r>
        <r>
          <rPr>
            <sz val="9"/>
            <color indexed="81"/>
            <rFont val="Tahoma"/>
            <family val="2"/>
          </rPr>
          <t xml:space="preserve">
BE 0622 Balotesgti UM 01802 MEE
BE 0538 P12 Balotesti MEE</t>
        </r>
      </text>
    </comment>
    <comment ref="D59" authorId="0">
      <text>
        <r>
          <rPr>
            <b/>
            <sz val="9"/>
            <color indexed="81"/>
            <rFont val="Tahoma"/>
            <family val="2"/>
          </rPr>
          <t>Author:</t>
        </r>
        <r>
          <rPr>
            <sz val="9"/>
            <color indexed="81"/>
            <rFont val="Tahoma"/>
            <family val="2"/>
          </rPr>
          <t xml:space="preserve">
BI 0978 Wilbrook MEE, AC
BI 0226 Polivalenta MEE</t>
        </r>
      </text>
    </comment>
    <comment ref="D60" authorId="0">
      <text>
        <r>
          <rPr>
            <b/>
            <sz val="9"/>
            <color indexed="81"/>
            <rFont val="Tahoma"/>
            <family val="2"/>
          </rPr>
          <t>Author:</t>
        </r>
        <r>
          <rPr>
            <sz val="9"/>
            <color indexed="81"/>
            <rFont val="Tahoma"/>
            <family val="2"/>
          </rPr>
          <t xml:space="preserve">
Zgomot UE Clima </t>
        </r>
      </text>
    </comment>
    <comment ref="D61" authorId="0">
      <text>
        <r>
          <rPr>
            <b/>
            <sz val="9"/>
            <color indexed="81"/>
            <rFont val="Tahoma"/>
            <family val="2"/>
          </rPr>
          <t>Author:</t>
        </r>
        <r>
          <rPr>
            <sz val="9"/>
            <color indexed="81"/>
            <rFont val="Tahoma"/>
            <family val="2"/>
          </rPr>
          <t xml:space="preserve">
BI 0613 Popesti Leordeni EE, AC, Sting
</t>
        </r>
      </text>
    </comment>
    <comment ref="D62" authorId="0">
      <text>
        <r>
          <rPr>
            <b/>
            <sz val="9"/>
            <color indexed="81"/>
            <rFont val="Tahoma"/>
            <family val="2"/>
          </rPr>
          <t>Author:</t>
        </r>
        <r>
          <rPr>
            <sz val="9"/>
            <color indexed="81"/>
            <rFont val="Tahoma"/>
            <family val="2"/>
          </rPr>
          <t xml:space="preserve">
BI 0414 Complex Europa Facut PP</t>
        </r>
      </text>
    </comment>
    <comment ref="D63" authorId="0">
      <text>
        <r>
          <rPr>
            <b/>
            <sz val="9"/>
            <color indexed="81"/>
            <rFont val="Tahoma"/>
            <family val="2"/>
          </rPr>
          <t>Author:</t>
        </r>
        <r>
          <rPr>
            <sz val="9"/>
            <color indexed="81"/>
            <rFont val="Tahoma"/>
            <family val="2"/>
          </rPr>
          <t xml:space="preserve">
BE 0547 Corbeanca Cabloc, EE
BE 0447 Ciolpani EE, AC, Sting
</t>
        </r>
      </text>
    </comment>
    <comment ref="D64" authorId="0">
      <text>
        <r>
          <rPr>
            <b/>
            <sz val="9"/>
            <color indexed="81"/>
            <rFont val="Tahoma"/>
            <family val="2"/>
          </rPr>
          <t>Author:</t>
        </r>
        <r>
          <rPr>
            <sz val="9"/>
            <color indexed="81"/>
            <rFont val="Tahoma"/>
            <family val="2"/>
          </rPr>
          <t xml:space="preserve">
Gogu Ericson 0760 690 665</t>
        </r>
      </text>
    </comment>
    <comment ref="D67" authorId="0">
      <text>
        <r>
          <rPr>
            <b/>
            <sz val="9"/>
            <color indexed="81"/>
            <rFont val="Tahoma"/>
            <family val="2"/>
          </rPr>
          <t>Author:</t>
        </r>
        <r>
          <rPr>
            <sz val="9"/>
            <color indexed="81"/>
            <rFont val="Tahoma"/>
            <family val="2"/>
          </rPr>
          <t xml:space="preserve">
Facut Decont
</t>
        </r>
      </text>
    </comment>
    <comment ref="D68" authorId="0">
      <text>
        <r>
          <rPr>
            <b/>
            <sz val="9"/>
            <color indexed="81"/>
            <rFont val="Tahoma"/>
            <family val="2"/>
          </rPr>
          <t>Author:</t>
        </r>
        <r>
          <rPr>
            <sz val="9"/>
            <color indexed="81"/>
            <rFont val="Tahoma"/>
            <family val="2"/>
          </rPr>
          <t xml:space="preserve">
BE 0830 Carrefour Cefin Facut PP si Sting
BE 0547 Corbeanca Refacut Film Cabloc
BE 0600 Paradisul Verde EE, Sting, AC Cabloc gasit facut 
BI 0735 Mercedes Benz Facut PP
</t>
        </r>
      </text>
    </comment>
    <comment ref="D69" authorId="0">
      <text>
        <r>
          <rPr>
            <b/>
            <sz val="9"/>
            <color indexed="81"/>
            <rFont val="Tahoma"/>
            <family val="2"/>
          </rPr>
          <t>Author:</t>
        </r>
        <r>
          <rPr>
            <sz val="9"/>
            <color indexed="81"/>
            <rFont val="Tahoma"/>
            <family val="2"/>
          </rPr>
          <t xml:space="preserve">
BI 0023 Chefalului 2 EE(facut test rezistenta), AC, Sting
0749 177 094 Dezarmare perimetrala
BI 0383 EE, AC, Cabloc
</t>
        </r>
      </text>
    </comment>
    <comment ref="D70" authorId="0">
      <text>
        <r>
          <rPr>
            <b/>
            <sz val="9"/>
            <color indexed="81"/>
            <rFont val="Tahoma"/>
            <family val="2"/>
          </rPr>
          <t>Author:</t>
        </r>
        <r>
          <rPr>
            <sz val="9"/>
            <color indexed="81"/>
            <rFont val="Tahoma"/>
            <family val="2"/>
          </rPr>
          <t xml:space="preserve">
BI 0768 Mall Baneasa AC
BE 0622 Balotesti UM 01802 Verificat cabloc si stingator
</t>
        </r>
      </text>
    </comment>
    <comment ref="D73" authorId="0">
      <text>
        <r>
          <rPr>
            <b/>
            <sz val="9"/>
            <color indexed="81"/>
            <rFont val="Tahoma"/>
            <family val="2"/>
          </rPr>
          <t>Author:</t>
        </r>
        <r>
          <rPr>
            <sz val="9"/>
            <color indexed="81"/>
            <rFont val="Tahoma"/>
            <family val="2"/>
          </rPr>
          <t xml:space="preserve">
BU 243 inlocuit contuar Trifazat
Marius Sabou Inlocuit contuar monofazic
Complex Leu
</t>
        </r>
      </text>
    </comment>
    <comment ref="D74" authorId="0">
      <text>
        <r>
          <rPr>
            <b/>
            <sz val="9"/>
            <color indexed="81"/>
            <rFont val="Tahoma"/>
            <family val="2"/>
          </rPr>
          <t>Author:</t>
        </r>
        <r>
          <rPr>
            <sz val="9"/>
            <color indexed="81"/>
            <rFont val="Tahoma"/>
            <family val="2"/>
          </rPr>
          <t xml:space="preserve">
BI 0444 EE, AC x 2, Sting
BI 0110 Suburb_05 EE, AC, Cabloc, Sting
BI 0124 Suburb_19 EE, AC, Cabloc, Sting
</t>
        </r>
      </text>
    </comment>
    <comment ref="D75" authorId="0">
      <text>
        <r>
          <rPr>
            <b/>
            <sz val="9"/>
            <color indexed="81"/>
            <rFont val="Tahoma"/>
            <family val="2"/>
          </rPr>
          <t>Author:</t>
        </r>
        <r>
          <rPr>
            <sz val="9"/>
            <color indexed="81"/>
            <rFont val="Tahoma"/>
            <family val="2"/>
          </rPr>
          <t xml:space="preserve">
BI 0328 Pantelimon Catelu EE, Cabloc, Sting
Lipsa acces contuar Bucur SA Administrativ
BI 0546 Pantelimon Comna Site Inundat
BE 0146 Amraz Macro EE, AC,  Cabloc, Sting
</t>
        </r>
      </text>
    </comment>
    <comment ref="D76" authorId="0">
      <text>
        <r>
          <rPr>
            <b/>
            <sz val="9"/>
            <color indexed="81"/>
            <rFont val="Tahoma"/>
            <family val="2"/>
          </rPr>
          <t>Author:</t>
        </r>
        <r>
          <rPr>
            <sz val="9"/>
            <color indexed="81"/>
            <rFont val="Tahoma"/>
            <family val="2"/>
          </rPr>
          <t xml:space="preserve">
BI 0650 Transelectrica Vitan EE, AC, Stingator
BI 0649 Berceni Leordeni EE(test rezistenta)AC, Cabloc, Stingator
BI 0492 Platinium Tower AC
</t>
        </r>
      </text>
    </comment>
    <comment ref="D77" authorId="0">
      <text>
        <r>
          <rPr>
            <b/>
            <sz val="9"/>
            <color indexed="81"/>
            <rFont val="Tahoma"/>
            <family val="2"/>
          </rPr>
          <t>Author:</t>
        </r>
        <r>
          <rPr>
            <sz val="9"/>
            <color indexed="81"/>
            <rFont val="Tahoma"/>
            <family val="2"/>
          </rPr>
          <t xml:space="preserve">
BI 0125 Suburb_19 EE, AC, Sting
BI 0913 Global City EE, ACx2, Sting
BU 238 Complex Leu Sch. Contuar Trifazic</t>
        </r>
      </text>
    </comment>
    <comment ref="D79" authorId="0">
      <text>
        <r>
          <rPr>
            <b/>
            <sz val="9"/>
            <color indexed="81"/>
            <rFont val="Tahoma"/>
            <family val="2"/>
          </rPr>
          <t>Author:</t>
        </r>
        <r>
          <rPr>
            <sz val="9"/>
            <color indexed="81"/>
            <rFont val="Tahoma"/>
            <family val="2"/>
          </rPr>
          <t xml:space="preserve">
BE 0458 Crangurile de sus
Gen on 17:50
Gen of  19:20
BE 0379 Extravilan Baleni
CR 006 Palanca Gr</t>
        </r>
      </text>
    </comment>
    <comment ref="D80" authorId="0">
      <text>
        <r>
          <rPr>
            <b/>
            <sz val="9"/>
            <color indexed="81"/>
            <rFont val="Tahoma"/>
            <family val="2"/>
          </rPr>
          <t>Author:</t>
        </r>
        <r>
          <rPr>
            <sz val="9"/>
            <color indexed="81"/>
            <rFont val="Tahoma"/>
            <family val="2"/>
          </rPr>
          <t xml:space="preserve">
Refacut film cabloc, Stingator Generator</t>
        </r>
      </text>
    </comment>
    <comment ref="D81" authorId="0">
      <text>
        <r>
          <rPr>
            <b/>
            <sz val="9"/>
            <color indexed="81"/>
            <rFont val="Tahoma"/>
            <family val="2"/>
          </rPr>
          <t>Author:</t>
        </r>
        <r>
          <rPr>
            <sz val="9"/>
            <color indexed="81"/>
            <rFont val="Tahoma"/>
            <family val="2"/>
          </rPr>
          <t xml:space="preserve">
BI 0139 Suburb_34 Cabloc, ACx4
CR 003 Hy temp
Gasit fara capac , schimbat placa UE</t>
        </r>
      </text>
    </comment>
    <comment ref="D82" authorId="0">
      <text>
        <r>
          <rPr>
            <b/>
            <sz val="9"/>
            <color indexed="81"/>
            <rFont val="Tahoma"/>
            <family val="2"/>
          </rPr>
          <t>Author:</t>
        </r>
        <r>
          <rPr>
            <sz val="9"/>
            <color indexed="81"/>
            <rFont val="Tahoma"/>
            <family val="2"/>
          </rPr>
          <t xml:space="preserve">
Cr 0733 Mavrodin AC, Cabloc, Stingator
CR 0781 Alexandria Cabloc, AC x3
</t>
        </r>
      </text>
    </comment>
    <comment ref="D83" authorId="0">
      <text>
        <r>
          <rPr>
            <b/>
            <sz val="9"/>
            <color indexed="81"/>
            <rFont val="Tahoma"/>
            <family val="2"/>
          </rPr>
          <t>Author:</t>
        </r>
        <r>
          <rPr>
            <sz val="9"/>
            <color indexed="81"/>
            <rFont val="Tahoma"/>
            <family val="2"/>
          </rPr>
          <t xml:space="preserve">
BE 0354 Moara Vlasie AC, Cabloc, Stingator
BE 0634 Ploiesti parc logistic AC, </t>
        </r>
        <r>
          <rPr>
            <b/>
            <sz val="9"/>
            <color indexed="81"/>
            <rFont val="Tahoma"/>
            <family val="2"/>
          </rPr>
          <t>Cabloc Neconform</t>
        </r>
        <r>
          <rPr>
            <sz val="9"/>
            <color indexed="81"/>
            <rFont val="Tahoma"/>
            <family val="2"/>
          </rPr>
          <t xml:space="preserve"> Stingator</t>
        </r>
      </text>
    </comment>
    <comment ref="D84" authorId="0">
      <text>
        <r>
          <rPr>
            <b/>
            <sz val="9"/>
            <color indexed="81"/>
            <rFont val="Tahoma"/>
            <family val="2"/>
          </rPr>
          <t xml:space="preserve">Author:
Bucuresti </t>
        </r>
        <r>
          <rPr>
            <sz val="9"/>
            <color indexed="81"/>
            <rFont val="Tahoma"/>
            <family val="2"/>
          </rPr>
          <t>Bergamo Fez</t>
        </r>
        <r>
          <rPr>
            <b/>
            <sz val="9"/>
            <color indexed="81"/>
            <rFont val="Tahoma"/>
            <family val="2"/>
          </rPr>
          <t xml:space="preserve">
</t>
        </r>
      </text>
    </comment>
    <comment ref="D85" authorId="0">
      <text>
        <r>
          <rPr>
            <b/>
            <sz val="9"/>
            <color indexed="81"/>
            <rFont val="Tahoma"/>
            <family val="2"/>
          </rPr>
          <t>Author:</t>
        </r>
        <r>
          <rPr>
            <sz val="9"/>
            <color indexed="81"/>
            <rFont val="Tahoma"/>
            <family val="2"/>
          </rPr>
          <t xml:space="preserve">
FEZ</t>
        </r>
      </text>
    </comment>
    <comment ref="D87" authorId="0">
      <text>
        <r>
          <rPr>
            <b/>
            <sz val="9"/>
            <color indexed="81"/>
            <rFont val="Tahoma"/>
            <family val="2"/>
          </rPr>
          <t>Author:</t>
        </r>
        <r>
          <rPr>
            <sz val="9"/>
            <color indexed="81"/>
            <rFont val="Tahoma"/>
            <family val="2"/>
          </rPr>
          <t xml:space="preserve">
Fez Desert</t>
        </r>
      </text>
    </comment>
    <comment ref="D88" authorId="0">
      <text>
        <r>
          <rPr>
            <b/>
            <sz val="9"/>
            <color indexed="81"/>
            <rFont val="Tahoma"/>
            <family val="2"/>
          </rPr>
          <t>Author:</t>
        </r>
        <r>
          <rPr>
            <sz val="9"/>
            <color indexed="81"/>
            <rFont val="Tahoma"/>
            <family val="2"/>
          </rPr>
          <t xml:space="preserve">
Desert Marrakech</t>
        </r>
      </text>
    </comment>
    <comment ref="D91" authorId="0">
      <text>
        <r>
          <rPr>
            <b/>
            <sz val="9"/>
            <color indexed="81"/>
            <rFont val="Tahoma"/>
            <family val="2"/>
          </rPr>
          <t>Author:</t>
        </r>
        <r>
          <rPr>
            <sz val="9"/>
            <color indexed="81"/>
            <rFont val="Tahoma"/>
            <family val="2"/>
          </rPr>
          <t xml:space="preserve">
Marrakech Bergamo Bucuresti</t>
        </r>
      </text>
    </comment>
    <comment ref="D94" authorId="0">
      <text>
        <r>
          <rPr>
            <b/>
            <sz val="9"/>
            <color indexed="81"/>
            <rFont val="Tahoma"/>
            <family val="2"/>
          </rPr>
          <t>Author:</t>
        </r>
        <r>
          <rPr>
            <sz val="9"/>
            <color indexed="81"/>
            <rFont val="Tahoma"/>
            <family val="2"/>
          </rPr>
          <t xml:space="preserve">
Facut Decont 671.64 de recuperat
726.66 - 55.02 = 671.64</t>
        </r>
      </text>
    </comment>
    <comment ref="D95" authorId="0">
      <text>
        <r>
          <rPr>
            <b/>
            <sz val="9"/>
            <color indexed="81"/>
            <rFont val="Tahoma"/>
            <family val="2"/>
          </rPr>
          <t>Author:</t>
        </r>
        <r>
          <rPr>
            <sz val="9"/>
            <color indexed="81"/>
            <rFont val="Tahoma"/>
            <family val="2"/>
          </rPr>
          <t xml:space="preserve">
Probleme impamantare</t>
        </r>
      </text>
    </comment>
    <comment ref="D96" authorId="0">
      <text>
        <r>
          <rPr>
            <b/>
            <sz val="9"/>
            <color indexed="81"/>
            <rFont val="Tahoma"/>
            <family val="2"/>
          </rPr>
          <t>Author:</t>
        </r>
        <r>
          <rPr>
            <sz val="9"/>
            <color indexed="81"/>
            <rFont val="Tahoma"/>
            <family val="2"/>
          </rPr>
          <t xml:space="preserve">
BI 0237 IL Caragiale Cabloc, Stingator LipsaAC Ventilatie
BE 0202 Gura Ocnitei Cabloc, Stingator, AC
Andrei Chei Targoviste 0760 245 959
</t>
        </r>
      </text>
    </comment>
    <comment ref="D97" authorId="0">
      <text>
        <r>
          <rPr>
            <b/>
            <sz val="9"/>
            <color indexed="81"/>
            <rFont val="Tahoma"/>
            <family val="2"/>
          </rPr>
          <t>Author:</t>
        </r>
        <r>
          <rPr>
            <sz val="9"/>
            <color indexed="81"/>
            <rFont val="Tahoma"/>
            <family val="2"/>
          </rPr>
          <t xml:space="preserve">
Curs Orange
Telco alarme 
Descarcare Baterii 
</t>
        </r>
      </text>
    </comment>
    <comment ref="D98" authorId="0">
      <text>
        <r>
          <rPr>
            <b/>
            <sz val="9"/>
            <color indexed="81"/>
            <rFont val="Tahoma"/>
            <family val="2"/>
          </rPr>
          <t>Author:</t>
        </r>
        <r>
          <rPr>
            <sz val="9"/>
            <color indexed="81"/>
            <rFont val="Tahoma"/>
            <family val="2"/>
          </rPr>
          <t xml:space="preserve">
BE 0554 Floresti AC, Cabloc, Stingator
BE 0529 Cornu AC, Cabloc, Stingator</t>
        </r>
      </text>
    </comment>
    <comment ref="D101" authorId="0">
      <text>
        <r>
          <rPr>
            <b/>
            <sz val="9"/>
            <color indexed="81"/>
            <rFont val="Tahoma"/>
            <family val="2"/>
          </rPr>
          <t>Author:</t>
        </r>
        <r>
          <rPr>
            <sz val="9"/>
            <color indexed="81"/>
            <rFont val="Tahoma"/>
            <family val="2"/>
          </rPr>
          <t xml:space="preserve">
BI 0548 ANL Baneasa AC, Cabloc, Stingator
BI 0237 Soseaua Cernica AC, Cabloc, Stingator
BI 0551 Pantelimon Henkel AC, Cabloc, Stingator
Seara interventie 
BU 001 Palatul telefoanelor Interv AC Schimb Motor ventilator UE</t>
        </r>
      </text>
    </comment>
    <comment ref="D102" authorId="0">
      <text>
        <r>
          <rPr>
            <b/>
            <sz val="9"/>
            <color indexed="81"/>
            <rFont val="Tahoma"/>
            <family val="2"/>
          </rPr>
          <t>Author:</t>
        </r>
        <r>
          <rPr>
            <sz val="9"/>
            <color indexed="81"/>
            <rFont val="Tahoma"/>
            <family val="2"/>
          </rPr>
          <t xml:space="preserve">
BI 0344 Centura Gara Otopeni AC, Cabloc, </t>
        </r>
        <r>
          <rPr>
            <b/>
            <sz val="9"/>
            <color indexed="81"/>
            <rFont val="Tahoma"/>
            <family val="2"/>
          </rPr>
          <t xml:space="preserve">Stingator neschimbat
</t>
        </r>
        <r>
          <rPr>
            <sz val="9"/>
            <color indexed="81"/>
            <rFont val="Tahoma"/>
            <family val="2"/>
          </rPr>
          <t xml:space="preserve">BI 0435 Tintea AC, Cabloc, Stingator
BX 501 Romanesti Ph interventie
Gasit lipsa freon
sudat condensator UE , Incarcat freon, 3 kg
</t>
        </r>
      </text>
    </comment>
    <comment ref="D103" authorId="0">
      <text>
        <r>
          <rPr>
            <b/>
            <sz val="9"/>
            <color indexed="81"/>
            <rFont val="Tahoma"/>
            <family val="2"/>
          </rPr>
          <t>Author:</t>
        </r>
        <r>
          <rPr>
            <sz val="9"/>
            <color indexed="81"/>
            <rFont val="Tahoma"/>
            <family val="2"/>
          </rPr>
          <t xml:space="preserve">
CR 0021 N6_04 Rosiori AC,  Stingator
CR 0069 Tiganesti TR AC, Sting
CRI Birou 18:30</t>
        </r>
      </text>
    </comment>
    <comment ref="D104" authorId="0">
      <text>
        <r>
          <rPr>
            <b/>
            <sz val="9"/>
            <color indexed="81"/>
            <rFont val="Tahoma"/>
            <family val="2"/>
          </rPr>
          <t>Author:</t>
        </r>
        <r>
          <rPr>
            <sz val="9"/>
            <color indexed="81"/>
            <rFont val="Tahoma"/>
            <family val="2"/>
          </rPr>
          <t xml:space="preserve">
BI 0546 Pantelimon Comna Cabloc
BI 0237 Soseaua Cernica, </t>
        </r>
        <r>
          <rPr>
            <b/>
            <sz val="9"/>
            <color indexed="81"/>
            <rFont val="Tahoma"/>
            <family val="2"/>
          </rPr>
          <t xml:space="preserve">Cabloc Neconform
</t>
        </r>
        <r>
          <rPr>
            <sz val="9"/>
            <color indexed="81"/>
            <rFont val="Tahoma"/>
            <family val="2"/>
          </rPr>
          <t>BI 0908 Romana NCR Securizat BMPT
BI 0105 Center_25 AC, Stingator</t>
        </r>
      </text>
    </comment>
    <comment ref="D105" authorId="0">
      <text>
        <r>
          <rPr>
            <b/>
            <sz val="9"/>
            <color indexed="81"/>
            <rFont val="Tahoma"/>
            <family val="2"/>
          </rPr>
          <t>Author:</t>
        </r>
        <r>
          <rPr>
            <sz val="9"/>
            <color indexed="81"/>
            <rFont val="Tahoma"/>
            <family val="2"/>
          </rPr>
          <t xml:space="preserve">
Inlocuit termostat AC alarma ac </t>
        </r>
      </text>
    </comment>
    <comment ref="D109" authorId="0">
      <text>
        <r>
          <rPr>
            <b/>
            <sz val="9"/>
            <color indexed="81"/>
            <rFont val="Tahoma"/>
            <family val="2"/>
          </rPr>
          <t>Author:</t>
        </r>
        <r>
          <rPr>
            <sz val="9"/>
            <color indexed="81"/>
            <rFont val="Tahoma"/>
            <family val="2"/>
          </rPr>
          <t xml:space="preserve">
BI 0125  Cablare alarma ac stand by ac 
BI 0210 BU_05_1 Otopeni AC x2</t>
        </r>
      </text>
    </comment>
    <comment ref="D110" authorId="0">
      <text>
        <r>
          <rPr>
            <b/>
            <sz val="9"/>
            <color indexed="81"/>
            <rFont val="Tahoma"/>
            <charset val="1"/>
          </rPr>
          <t>Author:</t>
        </r>
        <r>
          <rPr>
            <sz val="9"/>
            <color indexed="81"/>
            <rFont val="Tahoma"/>
            <charset val="1"/>
          </rPr>
          <t xml:space="preserve">
BE 0235 Varbilau Cabloc, Stingator
BE 0200 Pilon Telecomunicatii CFR Ploiesti  AC. Stingator
BE 0449  Ploiesti Centura AC, Stingator
CRI Birou Lasat 3 Stingatoare 16:30
</t>
        </r>
      </text>
    </comment>
    <comment ref="D111" authorId="0">
      <text>
        <r>
          <rPr>
            <b/>
            <sz val="9"/>
            <color indexed="81"/>
            <rFont val="Tahoma"/>
            <charset val="1"/>
          </rPr>
          <t>Author:</t>
        </r>
        <r>
          <rPr>
            <sz val="9"/>
            <color indexed="81"/>
            <rFont val="Tahoma"/>
            <charset val="1"/>
          </rPr>
          <t xml:space="preserve">
BI 0995 Pro TV AC x2, Stingator lipsa . Exista Inergen
BI 0646 Stad National Lipsa acces
B 82 HZP 359775 Km 55,88 litri Inceput Moldova
GA 0129 Naieni Ridicat Braker
GA 0032 Robesti Revenit tensiune
GA 0034 Nehoiu ok
GA 0006 Faurei  Ridicat Braker
GA 0320 Movila Miresei Alimentat Grup
</t>
        </r>
      </text>
    </comment>
    <comment ref="J111" authorId="0">
      <text>
        <r>
          <rPr>
            <b/>
            <sz val="9"/>
            <color indexed="81"/>
            <rFont val="Tahoma"/>
            <charset val="1"/>
          </rPr>
          <t>Author:</t>
        </r>
        <r>
          <rPr>
            <sz val="9"/>
            <color indexed="81"/>
            <rFont val="Tahoma"/>
            <charset val="1"/>
          </rPr>
          <t xml:space="preserve">
Dormit in Masina
</t>
        </r>
      </text>
    </comment>
    <comment ref="D112" authorId="0">
      <text>
        <r>
          <rPr>
            <b/>
            <sz val="9"/>
            <color indexed="81"/>
            <rFont val="Tahoma"/>
            <charset val="1"/>
          </rPr>
          <t>Author:</t>
        </r>
        <r>
          <rPr>
            <sz val="9"/>
            <color indexed="81"/>
            <rFont val="Tahoma"/>
            <charset val="1"/>
          </rPr>
          <t xml:space="preserve">
GA0320 Movila Miresei Gen on 01:00 Gen of  03:30
GA 0006 Faurei revenit tensiune
GA 0259 Galati Mital Nord gen on 10:45</t>
        </r>
      </text>
    </comment>
    <comment ref="J112" authorId="0">
      <text>
        <r>
          <rPr>
            <b/>
            <sz val="9"/>
            <color indexed="81"/>
            <rFont val="Tahoma"/>
            <charset val="1"/>
          </rPr>
          <t xml:space="preserve">Author
</t>
        </r>
        <r>
          <rPr>
            <sz val="9"/>
            <color indexed="81"/>
            <rFont val="Tahoma"/>
            <charset val="1"/>
          </rPr>
          <t xml:space="preserve"> Dormit in Masina
</t>
        </r>
      </text>
    </comment>
    <comment ref="D113" authorId="0">
      <text>
        <r>
          <rPr>
            <b/>
            <sz val="9"/>
            <color indexed="81"/>
            <rFont val="Tahoma"/>
            <charset val="1"/>
          </rPr>
          <t>Author:</t>
        </r>
        <r>
          <rPr>
            <sz val="9"/>
            <color indexed="81"/>
            <rFont val="Tahoma"/>
            <charset val="1"/>
          </rPr>
          <t xml:space="preserve">
GA 0259  Mital Nord Schimbat cu Valentin Ciubotaru ora 12:00
GA 0315 Odaia Luat Bibanu adus Bucuresti</t>
        </r>
      </text>
    </comment>
    <comment ref="D114" authorId="0">
      <text>
        <r>
          <rPr>
            <b/>
            <sz val="9"/>
            <color indexed="81"/>
            <rFont val="Tahoma"/>
            <charset val="1"/>
          </rPr>
          <t>Author:</t>
        </r>
        <r>
          <rPr>
            <sz val="9"/>
            <color indexed="81"/>
            <rFont val="Tahoma"/>
            <charset val="1"/>
          </rPr>
          <t xml:space="preserve">
Luat Skoda B 19 UPV 218600 km 42 litri alimentat</t>
        </r>
      </text>
    </comment>
    <comment ref="D115" authorId="0">
      <text>
        <r>
          <rPr>
            <b/>
            <sz val="9"/>
            <color indexed="81"/>
            <rFont val="Tahoma"/>
            <charset val="1"/>
          </rPr>
          <t>Author:</t>
        </r>
        <r>
          <rPr>
            <sz val="9"/>
            <color indexed="81"/>
            <rFont val="Tahoma"/>
            <charset val="1"/>
          </rPr>
          <t xml:space="preserve">
GA 0014 Priponesti Gen on 13:30 Gen of 17:30
BA 132 Focsa  Gen on 19:45 </t>
        </r>
      </text>
    </comment>
    <comment ref="J115" authorId="0">
      <text>
        <r>
          <rPr>
            <b/>
            <sz val="9"/>
            <color indexed="81"/>
            <rFont val="Tahoma"/>
            <charset val="1"/>
          </rPr>
          <t>Author:</t>
        </r>
        <r>
          <rPr>
            <sz val="9"/>
            <color indexed="81"/>
            <rFont val="Tahoma"/>
            <charset val="1"/>
          </rPr>
          <t xml:space="preserve">
Dormit in Masina</t>
        </r>
      </text>
    </comment>
    <comment ref="D116" authorId="0">
      <text>
        <r>
          <rPr>
            <b/>
            <sz val="9"/>
            <color indexed="81"/>
            <rFont val="Tahoma"/>
            <charset val="1"/>
          </rPr>
          <t>Author:</t>
        </r>
        <r>
          <rPr>
            <sz val="9"/>
            <color indexed="81"/>
            <rFont val="Tahoma"/>
            <charset val="1"/>
          </rPr>
          <t xml:space="preserve">
BA 132 Focsa Gen of 11:30  16 ore alimentare 
BA 131 Vetrisoaia Gen on 13:30 gen of 17:30
BA 397 Posta Elan Lipsa acces site . Dormit in sat
</t>
        </r>
      </text>
    </comment>
    <comment ref="J116" authorId="0">
      <text>
        <r>
          <rPr>
            <b/>
            <sz val="9"/>
            <color indexed="81"/>
            <rFont val="Tahoma"/>
            <charset val="1"/>
          </rPr>
          <t>Author:</t>
        </r>
        <r>
          <rPr>
            <sz val="9"/>
            <color indexed="81"/>
            <rFont val="Tahoma"/>
            <charset val="1"/>
          </rPr>
          <t xml:space="preserve">
Dormit in Masina
</t>
        </r>
      </text>
    </comment>
    <comment ref="D117" authorId="0">
      <text>
        <r>
          <rPr>
            <b/>
            <sz val="9"/>
            <color indexed="81"/>
            <rFont val="Tahoma"/>
            <charset val="1"/>
          </rPr>
          <t>Author:</t>
        </r>
        <r>
          <rPr>
            <sz val="9"/>
            <color indexed="81"/>
            <rFont val="Tahoma"/>
            <charset val="1"/>
          </rPr>
          <t xml:space="preserve">
BA 397 Posta Elan  Gen on 06:30 Platit 100 lei urcat generator cu caruta</t>
        </r>
      </text>
    </comment>
    <comment ref="D118" authorId="0">
      <text>
        <r>
          <rPr>
            <b/>
            <sz val="9"/>
            <color indexed="81"/>
            <rFont val="Tahoma"/>
            <charset val="1"/>
          </rPr>
          <t>Author:</t>
        </r>
        <r>
          <rPr>
            <sz val="9"/>
            <color indexed="81"/>
            <rFont val="Tahoma"/>
            <charset val="1"/>
          </rPr>
          <t xml:space="preserve">
BA 397 Posta Elan Gen of 20:30 38 ore  alimentat generator
BA 130 Falciu Gen on 00:00
</t>
        </r>
      </text>
    </comment>
    <comment ref="J118" authorId="0">
      <text>
        <r>
          <rPr>
            <b/>
            <sz val="9"/>
            <color indexed="81"/>
            <rFont val="Tahoma"/>
            <charset val="1"/>
          </rPr>
          <t>Author:</t>
        </r>
        <r>
          <rPr>
            <sz val="9"/>
            <color indexed="81"/>
            <rFont val="Tahoma"/>
            <charset val="1"/>
          </rPr>
          <t xml:space="preserve">
Dormit in Masina</t>
        </r>
      </text>
    </comment>
    <comment ref="D119" authorId="0">
      <text>
        <r>
          <rPr>
            <b/>
            <sz val="9"/>
            <color indexed="81"/>
            <rFont val="Tahoma"/>
            <charset val="1"/>
          </rPr>
          <t>Author:</t>
        </r>
        <r>
          <rPr>
            <sz val="9"/>
            <color indexed="81"/>
            <rFont val="Tahoma"/>
            <charset val="1"/>
          </rPr>
          <t xml:space="preserve">
BA 130 Falciu Gen  0f 14:00 14 ore alimentat generator
BA 397 Posta Elan Verificat tensiune Ok
Plecat spre casa cu Skoda. Am fost inlocuiti de Marian Stanciut si de Bibanu</t>
        </r>
      </text>
    </comment>
    <comment ref="D122" authorId="0">
      <text>
        <r>
          <rPr>
            <b/>
            <sz val="9"/>
            <color indexed="81"/>
            <rFont val="Tahoma"/>
            <charset val="1"/>
          </rPr>
          <t>Author:</t>
        </r>
        <r>
          <rPr>
            <sz val="9"/>
            <color indexed="81"/>
            <rFont val="Tahoma"/>
            <charset val="1"/>
          </rPr>
          <t xml:space="preserve">
BX 371 Sarulesti  Generator on 18:00 Gen of 21:00
Gasit cablu alimentare rupt de la sapatura Telekom fibra
</t>
        </r>
      </text>
    </comment>
    <comment ref="D123" authorId="0">
      <text>
        <r>
          <rPr>
            <b/>
            <sz val="9"/>
            <color indexed="81"/>
            <rFont val="Tahoma"/>
            <charset val="1"/>
          </rPr>
          <t>Author:</t>
        </r>
        <r>
          <rPr>
            <sz val="9"/>
            <color indexed="81"/>
            <rFont val="Tahoma"/>
            <charset val="1"/>
          </rPr>
          <t xml:space="preserve">
Facut 2 mansoane 3x75+1*35
Folosit : 1 m cablu 3*75+1*35
           6 mufe 75
           2 mufe 35
 </t>
        </r>
      </text>
    </comment>
  </commentList>
</comments>
</file>

<file path=xl/sharedStrings.xml><?xml version="1.0" encoding="utf-8"?>
<sst xmlns="http://schemas.openxmlformats.org/spreadsheetml/2006/main" count="685" uniqueCount="146">
  <si>
    <t>Ianuarie</t>
  </si>
  <si>
    <t>Februarie</t>
  </si>
  <si>
    <t>Martie</t>
  </si>
  <si>
    <t>Aprilie</t>
  </si>
  <si>
    <t>Mai</t>
  </si>
  <si>
    <t>Iunie</t>
  </si>
  <si>
    <t>Iulie</t>
  </si>
  <si>
    <t>August</t>
  </si>
  <si>
    <t>Septembrie</t>
  </si>
  <si>
    <t>Octombrie</t>
  </si>
  <si>
    <t>Noiembrie</t>
  </si>
  <si>
    <t>Decembrie</t>
  </si>
  <si>
    <t>Luni</t>
  </si>
  <si>
    <t>Marti</t>
  </si>
  <si>
    <t>Miercuri</t>
  </si>
  <si>
    <t>Joi</t>
  </si>
  <si>
    <t>Vineri</t>
  </si>
  <si>
    <t>Sambata</t>
  </si>
  <si>
    <t>Duminica</t>
  </si>
  <si>
    <t>Supl.</t>
  </si>
  <si>
    <t>Norma</t>
  </si>
  <si>
    <t>Luna:</t>
  </si>
  <si>
    <t>Anul:</t>
  </si>
  <si>
    <t>CO</t>
  </si>
  <si>
    <t>CFS</t>
  </si>
  <si>
    <t>CM</t>
  </si>
  <si>
    <t>ZL</t>
  </si>
  <si>
    <t>Data</t>
  </si>
  <si>
    <t>Angajat</t>
  </si>
  <si>
    <t>Ora_1</t>
  </si>
  <si>
    <t>Ora_2</t>
  </si>
  <si>
    <t>Semnif</t>
  </si>
  <si>
    <t>Lucrate</t>
  </si>
  <si>
    <t>Noapte</t>
  </si>
  <si>
    <t>S/D/Sarb.</t>
  </si>
  <si>
    <t>Total</t>
  </si>
  <si>
    <t>Normate</t>
  </si>
  <si>
    <t>Grand Total</t>
  </si>
  <si>
    <t>Sum of Lucrate</t>
  </si>
  <si>
    <t>Sum of CO</t>
  </si>
  <si>
    <t>Total Sum of Lucrate</t>
  </si>
  <si>
    <t>Total Sum of CO</t>
  </si>
  <si>
    <t>Sum of CM</t>
  </si>
  <si>
    <t>Total Sum of CM</t>
  </si>
  <si>
    <t>Sum of ZL</t>
  </si>
  <si>
    <t>Total Sum of ZL</t>
  </si>
  <si>
    <t>Sum of CFS</t>
  </si>
  <si>
    <t>Total Sum of CFS</t>
  </si>
  <si>
    <t>Sum of Noapte</t>
  </si>
  <si>
    <t>Total Sum of Noapte</t>
  </si>
  <si>
    <t>Sum of S/D/Sarb.</t>
  </si>
  <si>
    <t>Total Sum of S/D/Sarb.</t>
  </si>
  <si>
    <t>Sum of Supl.</t>
  </si>
  <si>
    <t>Total Sum of Supl.</t>
  </si>
  <si>
    <t>Sum of Normate</t>
  </si>
  <si>
    <t>Total Sum of Normate</t>
  </si>
  <si>
    <t>ZiuaS</t>
  </si>
  <si>
    <t>Ziua</t>
  </si>
  <si>
    <t>Luna</t>
  </si>
  <si>
    <t>Bogdan</t>
  </si>
  <si>
    <t>Ore supl Ramase</t>
  </si>
  <si>
    <t>Ore suplimentare ramase</t>
  </si>
  <si>
    <t>Explicatii</t>
  </si>
  <si>
    <t>Nr. Angajat</t>
  </si>
  <si>
    <t>RCA, Casa Poporului</t>
  </si>
  <si>
    <t>Romexpo</t>
  </si>
  <si>
    <t>Vi</t>
  </si>
  <si>
    <t>Mi</t>
  </si>
  <si>
    <t>Lu</t>
  </si>
  <si>
    <t>Ma</t>
  </si>
  <si>
    <t>Du</t>
  </si>
  <si>
    <t>Mihai Nitu</t>
  </si>
  <si>
    <t>Gabi Manole</t>
  </si>
  <si>
    <t>Marius Hotu</t>
  </si>
  <si>
    <t>Ion Tache</t>
  </si>
  <si>
    <t>Marin Clima</t>
  </si>
  <si>
    <t>Dorel Clima</t>
  </si>
  <si>
    <t>Bibanu Clima</t>
  </si>
  <si>
    <t>Schimb masina cu Ion</t>
  </si>
  <si>
    <t xml:space="preserve">BU 283 </t>
  </si>
  <si>
    <t>CR 263 Smardioasa
CR 0140 Cervenia</t>
  </si>
  <si>
    <t>Diurna</t>
  </si>
  <si>
    <t>BE 0617 Naipu</t>
  </si>
  <si>
    <t>Diurne</t>
  </si>
  <si>
    <t>BE 0832 Perieti IL</t>
  </si>
  <si>
    <t>ON Call</t>
  </si>
  <si>
    <t>CR 0140 Smardioasa</t>
  </si>
  <si>
    <t>CR 482 Beciu</t>
  </si>
  <si>
    <t>CRI Birou</t>
  </si>
  <si>
    <t>CR 0300 Vedea</t>
  </si>
  <si>
    <t>CR 068 Moara Noua</t>
  </si>
  <si>
    <t>Service Mihnea</t>
  </si>
  <si>
    <t>BU 050 Politehnica</t>
  </si>
  <si>
    <t>BU 407 Garoafei</t>
  </si>
  <si>
    <t>CR 0166 Peretu CST</t>
  </si>
  <si>
    <t>Bu 898 Palatul Parlamentului</t>
  </si>
  <si>
    <t>Scoala Frig</t>
  </si>
  <si>
    <t>BU 192 Tunari WT</t>
  </si>
  <si>
    <t>CR 513 Toporu</t>
  </si>
  <si>
    <t>CR 0069 Tiganesti</t>
  </si>
  <si>
    <t>BU 558 Mall Timisoara</t>
  </si>
  <si>
    <t>BI 0682 Metrou Iancului</t>
  </si>
  <si>
    <t>BI 0796 Metrou Anghel Saligni</t>
  </si>
  <si>
    <t>BI 0804 Metrou Tineretului</t>
  </si>
  <si>
    <t>BX 613 Mihail_1</t>
  </si>
  <si>
    <t>BE 0444 Dragalina</t>
  </si>
  <si>
    <t>CR 0024 Furculesti</t>
  </si>
  <si>
    <t>Examen Frigotehnie</t>
  </si>
  <si>
    <t>BE 0830 Carrefour Cefin</t>
  </si>
  <si>
    <t>Mentenata</t>
  </si>
  <si>
    <t>BE 0622 Balotesti UM 01802</t>
  </si>
  <si>
    <t>BI 0978 Wilbrook</t>
  </si>
  <si>
    <t>BU 089 Ion Bratianu</t>
  </si>
  <si>
    <t>BI 0696 Metrou Aparatorii Patriei</t>
  </si>
  <si>
    <t>BI 0773 Crystal Tower</t>
  </si>
  <si>
    <t>BE 0547 Corbeanca</t>
  </si>
  <si>
    <t>BE 0037 Giurgiu H Steaua Dunarii</t>
  </si>
  <si>
    <t>BI 0023 Chefalului 2</t>
  </si>
  <si>
    <t>BI 0768 Mall Baneasa</t>
  </si>
  <si>
    <t>BU 243 Politehnica</t>
  </si>
  <si>
    <t>BI 0444 Transnodal</t>
  </si>
  <si>
    <t>BI 0328 Pantelimon Catelu</t>
  </si>
  <si>
    <t>BI 0650 Pilon Transelectrica Vitan</t>
  </si>
  <si>
    <t>BI 0125 Suburb_19</t>
  </si>
  <si>
    <t xml:space="preserve">BE 0780 Bratasanca </t>
  </si>
  <si>
    <t>BI 0139 Suburb_34</t>
  </si>
  <si>
    <t>CR 0733 Mavrodin</t>
  </si>
  <si>
    <t>BE 0354 Moara Vlasiei</t>
  </si>
  <si>
    <t>BI 0653 Centura Popesti Leordeni</t>
  </si>
  <si>
    <t>BI 0237 IL Caragiale</t>
  </si>
  <si>
    <t>BI 0281 Titan</t>
  </si>
  <si>
    <t xml:space="preserve">BE 0554 Floresti </t>
  </si>
  <si>
    <t>BI 0548 ANL Baneasa</t>
  </si>
  <si>
    <t>BI 0344 Centura Gara Otopeni</t>
  </si>
  <si>
    <t>CR 0021 N6_04 Rosiori</t>
  </si>
  <si>
    <t>BI 0546 Pantelimon Comna</t>
  </si>
  <si>
    <t>BI 0663</t>
  </si>
  <si>
    <t>BE 0235 Varbilau</t>
  </si>
  <si>
    <t>BI 0995 Pro Tv</t>
  </si>
  <si>
    <t>GA 0320 Movila Miresei</t>
  </si>
  <si>
    <t>GA 0259  Mital Nord</t>
  </si>
  <si>
    <t>GA 0014 Priponesti</t>
  </si>
  <si>
    <t xml:space="preserve">BA 132 Focsa </t>
  </si>
  <si>
    <t>BA 397 Posta Elan</t>
  </si>
  <si>
    <t>BA 130 Falciu</t>
  </si>
  <si>
    <t>BX 371 Sarulesti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</si>
</sst>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d;@"/>
    <numFmt numFmtId="165" formatCode="d/m/yyyy;@"/>
    <numFmt numFmtId="166" formatCode="h:mm;@"/>
    <numFmt numFmtId="167" formatCode="0.0"/>
    <numFmt numFmtId="168" formatCode="#,##0.0"/>
    <numFmt numFmtId="169" formatCode="[$-409]mmm/yy;@"/>
  </numFmts>
  <fonts count="24" x14ac:knownFonts="1">
    <font>
      <sz val="10"/>
      <name val="Arial"/>
      <charset val="238"/>
    </font>
    <font>
      <sz val="8"/>
      <name val="Arial"/>
      <family val="2"/>
      <charset val="238"/>
    </font>
    <font>
      <sz val="10"/>
      <name val="Arial"/>
      <family val="2"/>
      <charset val="238"/>
    </font>
    <font>
      <sz val="10"/>
      <name val="Calibri"/>
      <family val="2"/>
      <charset val="238"/>
    </font>
    <font>
      <b/>
      <sz val="11"/>
      <name val="Calibri"/>
      <family val="2"/>
      <charset val="238"/>
    </font>
    <font>
      <sz val="11"/>
      <name val="Calibri"/>
      <family val="2"/>
      <charset val="238"/>
    </font>
    <font>
      <b/>
      <sz val="10"/>
      <color indexed="9"/>
      <name val="Arial"/>
      <family val="2"/>
      <charset val="238"/>
    </font>
    <font>
      <sz val="10"/>
      <color indexed="9"/>
      <name val="Arial"/>
      <family val="2"/>
      <charset val="238"/>
    </font>
    <font>
      <b/>
      <sz val="10"/>
      <color indexed="9"/>
      <name val="Arial"/>
      <family val="2"/>
      <charset val="238"/>
    </font>
    <font>
      <sz val="8"/>
      <name val="Arial"/>
      <family val="2"/>
      <charset val="238"/>
    </font>
    <font>
      <sz val="10"/>
      <name val="Calibri"/>
    </font>
    <font>
      <b/>
      <sz val="10"/>
      <color indexed="9"/>
      <name val="Arial"/>
    </font>
    <font>
      <sz val="10"/>
      <color theme="1"/>
      <name val="Arial"/>
      <family val="2"/>
      <charset val="238"/>
    </font>
    <font>
      <sz val="9"/>
      <color indexed="81"/>
      <name val="Tahoma"/>
      <charset val="1"/>
    </font>
    <font>
      <b/>
      <sz val="9"/>
      <color indexed="81"/>
      <name val="Tahoma"/>
      <charset val="1"/>
    </font>
    <font>
      <b/>
      <sz val="10"/>
      <name val="Arial"/>
      <family val="2"/>
    </font>
    <font>
      <sz val="10"/>
      <name val="Arial"/>
      <family val="2"/>
    </font>
    <font>
      <sz val="9"/>
      <color indexed="81"/>
      <name val="Tahoma"/>
      <family val="2"/>
    </font>
    <font>
      <b/>
      <sz val="9"/>
      <color indexed="81"/>
      <name val="Tahoma"/>
      <family val="2"/>
    </font>
    <font>
      <b/>
      <sz val="10"/>
      <color indexed="9"/>
      <name val="Arial"/>
      <family val="2"/>
    </font>
    <font>
      <b/>
      <sz val="10"/>
      <color indexed="42"/>
      <name val="Arial"/>
      <family val="2"/>
    </font>
    <font>
      <b/>
      <sz val="10"/>
      <color indexed="43"/>
      <name val="Arial"/>
      <family val="2"/>
    </font>
    <font>
      <sz val="10"/>
      <color rgb="FFFF0000"/>
      <name val="Arial"/>
      <family val="2"/>
      <charset val="238"/>
    </font>
    <font>
      <b/>
      <sz val="10"/>
      <color theme="0"/>
      <name val="Arial"/>
    </font>
  </fonts>
  <fills count="17">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indexed="18"/>
        <bgColor indexed="64"/>
      </patternFill>
    </fill>
    <fill>
      <patternFill patternType="solid">
        <fgColor indexed="8"/>
        <bgColor indexed="64"/>
      </patternFill>
    </fill>
    <fill>
      <patternFill patternType="solid">
        <fgColor indexed="62"/>
        <bgColor indexed="64"/>
      </patternFill>
    </fill>
    <fill>
      <patternFill patternType="solid">
        <fgColor indexed="52"/>
        <bgColor indexed="64"/>
      </patternFill>
    </fill>
    <fill>
      <patternFill patternType="solid">
        <fgColor indexed="53"/>
        <bgColor indexed="64"/>
      </patternFill>
    </fill>
    <fill>
      <patternFill patternType="solid">
        <fgColor indexed="46"/>
        <bgColor indexed="64"/>
      </patternFill>
    </fill>
    <fill>
      <patternFill patternType="solid">
        <fgColor indexed="55"/>
        <bgColor indexed="64"/>
      </patternFill>
    </fill>
    <fill>
      <patternFill patternType="solid">
        <fgColor indexed="17"/>
        <bgColor indexed="64"/>
      </patternFill>
    </fill>
    <fill>
      <patternFill patternType="solid">
        <fgColor theme="3" tint="-0.249977111117893"/>
        <bgColor indexed="64"/>
      </patternFill>
    </fill>
    <fill>
      <patternFill patternType="solid">
        <fgColor rgb="FF00B05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bottom style="medium">
        <color indexed="64"/>
      </bottom>
      <diagonal/>
    </border>
  </borders>
  <cellStyleXfs count="2">
    <xf numFmtId="0" fontId="0" fillId="0" borderId="0"/>
    <xf numFmtId="0" fontId="2" fillId="0" borderId="0"/>
  </cellStyleXfs>
  <cellXfs count="151">
    <xf numFmtId="0" fontId="0" fillId="0" borderId="0" xfId="0"/>
    <xf numFmtId="164" fontId="0" fillId="0" borderId="0" xfId="0" applyNumberFormat="1"/>
    <xf numFmtId="165" fontId="0" fillId="0" borderId="0" xfId="0" applyNumberFormat="1"/>
    <xf numFmtId="165" fontId="0" fillId="2" borderId="0" xfId="0" applyNumberFormat="1" applyFill="1"/>
    <xf numFmtId="0" fontId="2" fillId="0" borderId="0" xfId="0" applyFont="1" applyAlignment="1">
      <alignment horizontal="center"/>
    </xf>
    <xf numFmtId="0" fontId="1" fillId="0" borderId="0" xfId="0" applyFont="1" applyFill="1"/>
    <xf numFmtId="0" fontId="2" fillId="0" borderId="0" xfId="1"/>
    <xf numFmtId="1" fontId="2" fillId="0" borderId="1" xfId="1" applyNumberFormat="1" applyBorder="1" applyAlignment="1">
      <alignment horizontal="center"/>
    </xf>
    <xf numFmtId="1" fontId="2" fillId="0" borderId="1" xfId="1" applyNumberFormat="1" applyFill="1" applyBorder="1" applyAlignment="1">
      <alignment horizontal="center"/>
    </xf>
    <xf numFmtId="0" fontId="0" fillId="0" borderId="0" xfId="0" applyFill="1"/>
    <xf numFmtId="0" fontId="0" fillId="0" borderId="0" xfId="0" applyFill="1" applyAlignment="1">
      <alignment horizontal="center"/>
    </xf>
    <xf numFmtId="0" fontId="3" fillId="0" borderId="1" xfId="0" applyFont="1" applyFill="1" applyBorder="1" applyAlignment="1"/>
    <xf numFmtId="1" fontId="3" fillId="0" borderId="1" xfId="0" applyNumberFormat="1" applyFont="1" applyFill="1" applyBorder="1" applyAlignment="1">
      <alignment horizontal="center"/>
    </xf>
    <xf numFmtId="0" fontId="4" fillId="3" borderId="1" xfId="0" applyFont="1" applyFill="1" applyBorder="1" applyAlignment="1">
      <alignment horizontal="center"/>
    </xf>
    <xf numFmtId="0" fontId="5" fillId="0" borderId="0" xfId="0" applyFont="1" applyFill="1" applyAlignment="1">
      <alignment horizontal="right"/>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3" fillId="0" borderId="2" xfId="0" applyFont="1" applyFill="1" applyBorder="1" applyAlignment="1"/>
    <xf numFmtId="1" fontId="3" fillId="0" borderId="2" xfId="0" applyNumberFormat="1" applyFont="1" applyFill="1" applyBorder="1" applyAlignment="1">
      <alignment horizontal="center"/>
    </xf>
    <xf numFmtId="0" fontId="4" fillId="4" borderId="1" xfId="0" applyFont="1" applyFill="1"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6" xfId="0" pivotButton="1" applyBorder="1"/>
    <xf numFmtId="0" fontId="0" fillId="0" borderId="10" xfId="0" applyBorder="1"/>
    <xf numFmtId="10" fontId="7" fillId="6" borderId="0" xfId="1" applyNumberFormat="1" applyFont="1" applyFill="1" applyAlignment="1">
      <alignment horizontal="center"/>
    </xf>
    <xf numFmtId="0" fontId="8" fillId="7" borderId="0" xfId="1" applyFont="1" applyFill="1" applyAlignment="1">
      <alignment horizontal="center"/>
    </xf>
    <xf numFmtId="166" fontId="8" fillId="7" borderId="0" xfId="1" applyNumberFormat="1" applyFont="1" applyFill="1" applyAlignment="1">
      <alignment horizontal="center"/>
    </xf>
    <xf numFmtId="1" fontId="8" fillId="7" borderId="0" xfId="1" applyNumberFormat="1" applyFont="1" applyFill="1" applyAlignment="1">
      <alignment horizontal="center"/>
    </xf>
    <xf numFmtId="14" fontId="2" fillId="0" borderId="1" xfId="1" applyNumberFormat="1" applyFill="1" applyBorder="1" applyAlignment="1">
      <alignment horizontal="center"/>
    </xf>
    <xf numFmtId="14" fontId="2" fillId="0" borderId="0" xfId="1" applyNumberFormat="1" applyFill="1" applyBorder="1" applyAlignment="1">
      <alignment horizontal="center"/>
    </xf>
    <xf numFmtId="1" fontId="2" fillId="0" borderId="0" xfId="1" applyNumberFormat="1" applyBorder="1" applyAlignment="1">
      <alignment horizontal="center"/>
    </xf>
    <xf numFmtId="1" fontId="2" fillId="0" borderId="0" xfId="1" applyNumberFormat="1" applyFill="1" applyBorder="1" applyAlignment="1">
      <alignment horizontal="center"/>
    </xf>
    <xf numFmtId="0" fontId="2" fillId="0" borderId="0" xfId="1" applyBorder="1"/>
    <xf numFmtId="166" fontId="2" fillId="0" borderId="0" xfId="1" applyNumberFormat="1" applyBorder="1" applyAlignment="1">
      <alignment horizontal="center"/>
    </xf>
    <xf numFmtId="167" fontId="2" fillId="0" borderId="0" xfId="1" applyNumberFormat="1" applyBorder="1" applyAlignment="1">
      <alignment horizontal="center"/>
    </xf>
    <xf numFmtId="168" fontId="2" fillId="0" borderId="0" xfId="1" applyNumberFormat="1" applyBorder="1" applyAlignment="1">
      <alignment horizontal="center"/>
    </xf>
    <xf numFmtId="0" fontId="0" fillId="0" borderId="13" xfId="0" pivotButton="1" applyBorder="1"/>
    <xf numFmtId="0" fontId="0" fillId="0" borderId="13" xfId="0" applyBorder="1"/>
    <xf numFmtId="0" fontId="0" fillId="0" borderId="17" xfId="0" applyNumberFormat="1" applyBorder="1" applyAlignment="1">
      <alignment horizontal="center"/>
    </xf>
    <xf numFmtId="0" fontId="0" fillId="0" borderId="18" xfId="0" applyNumberFormat="1"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0" xfId="0" applyNumberFormat="1" applyBorder="1" applyAlignment="1">
      <alignment horizontal="center"/>
    </xf>
    <xf numFmtId="0" fontId="0" fillId="0" borderId="21" xfId="0" applyNumberFormat="1" applyBorder="1" applyAlignment="1">
      <alignment horizontal="center"/>
    </xf>
    <xf numFmtId="0" fontId="10" fillId="0" borderId="1" xfId="0" applyFont="1" applyFill="1" applyBorder="1" applyAlignment="1"/>
    <xf numFmtId="0" fontId="2" fillId="0" borderId="0" xfId="1" applyAlignment="1">
      <alignment horizontal="center"/>
    </xf>
    <xf numFmtId="0" fontId="2" fillId="0" borderId="1" xfId="1" applyFill="1" applyBorder="1"/>
    <xf numFmtId="0" fontId="2" fillId="0" borderId="1" xfId="1" applyFill="1" applyBorder="1" applyAlignment="1">
      <alignment horizontal="center"/>
    </xf>
    <xf numFmtId="167" fontId="2" fillId="0" borderId="1" xfId="1" applyNumberFormat="1" applyFill="1" applyBorder="1" applyAlignment="1">
      <alignment horizontal="center"/>
    </xf>
    <xf numFmtId="168" fontId="2" fillId="0" borderId="1" xfId="1" applyNumberFormat="1" applyFill="1" applyBorder="1" applyAlignment="1">
      <alignment horizontal="center"/>
    </xf>
    <xf numFmtId="1" fontId="2" fillId="0" borderId="0" xfId="1" applyNumberFormat="1" applyAlignment="1">
      <alignment horizontal="center"/>
    </xf>
    <xf numFmtId="0" fontId="6" fillId="7" borderId="0" xfId="1" applyFont="1" applyFill="1" applyAlignment="1">
      <alignment horizontal="center"/>
    </xf>
    <xf numFmtId="0" fontId="8" fillId="7" borderId="0" xfId="1" applyFont="1" applyFill="1" applyAlignment="1" applyProtection="1">
      <alignment horizontal="center"/>
      <protection locked="0"/>
    </xf>
    <xf numFmtId="0" fontId="2" fillId="0" borderId="0" xfId="1" applyBorder="1" applyAlignment="1" applyProtection="1">
      <alignment horizontal="center"/>
      <protection locked="0"/>
    </xf>
    <xf numFmtId="0" fontId="2" fillId="0" borderId="0" xfId="1" applyAlignment="1" applyProtection="1">
      <alignment horizontal="center"/>
      <protection locked="0"/>
    </xf>
    <xf numFmtId="166" fontId="11" fillId="7" borderId="0" xfId="1" applyNumberFormat="1" applyFont="1" applyFill="1" applyAlignment="1">
      <alignment horizontal="center"/>
    </xf>
    <xf numFmtId="0" fontId="12" fillId="15" borderId="0" xfId="1" applyFont="1" applyFill="1" applyAlignment="1">
      <alignment horizontal="center"/>
    </xf>
    <xf numFmtId="0" fontId="0" fillId="0" borderId="27" xfId="0" applyFill="1" applyBorder="1"/>
    <xf numFmtId="0" fontId="2" fillId="0" borderId="0" xfId="1" applyBorder="1" applyAlignment="1">
      <alignment horizontal="center"/>
    </xf>
    <xf numFmtId="20" fontId="2" fillId="0" borderId="0" xfId="1" applyNumberFormat="1" applyFill="1" applyBorder="1" applyAlignment="1">
      <alignment horizontal="center"/>
    </xf>
    <xf numFmtId="1" fontId="10" fillId="0" borderId="1" xfId="0" applyNumberFormat="1" applyFont="1" applyFill="1" applyBorder="1" applyAlignment="1">
      <alignment horizontal="center"/>
    </xf>
    <xf numFmtId="0" fontId="0" fillId="0" borderId="0" xfId="0" applyFill="1" applyBorder="1"/>
    <xf numFmtId="14" fontId="8" fillId="7" borderId="0" xfId="1" applyNumberFormat="1" applyFont="1" applyFill="1" applyAlignment="1">
      <alignment horizontal="center"/>
    </xf>
    <xf numFmtId="14" fontId="2" fillId="0" borderId="0" xfId="1" applyNumberFormat="1" applyAlignment="1">
      <alignment horizontal="center"/>
    </xf>
    <xf numFmtId="169" fontId="8" fillId="7" borderId="0" xfId="1" applyNumberFormat="1" applyFont="1" applyFill="1" applyAlignment="1"/>
    <xf numFmtId="169" fontId="2" fillId="0" borderId="1" xfId="1" applyNumberFormat="1" applyFill="1" applyBorder="1"/>
    <xf numFmtId="169" fontId="2" fillId="0" borderId="0" xfId="1" applyNumberFormat="1" applyFill="1" applyBorder="1" applyAlignment="1"/>
    <xf numFmtId="169" fontId="2" fillId="0" borderId="0" xfId="1" applyNumberFormat="1" applyAlignment="1"/>
    <xf numFmtId="0" fontId="10" fillId="0" borderId="3" xfId="0" applyFont="1" applyFill="1" applyBorder="1" applyAlignment="1"/>
    <xf numFmtId="1" fontId="10" fillId="0" borderId="3" xfId="0" applyNumberFormat="1" applyFont="1" applyFill="1" applyBorder="1" applyAlignment="1">
      <alignment horizontal="center"/>
    </xf>
    <xf numFmtId="14" fontId="0" fillId="0" borderId="0" xfId="0" applyNumberFormat="1"/>
    <xf numFmtId="19" fontId="0" fillId="0" borderId="0" xfId="0" applyNumberFormat="1"/>
    <xf numFmtId="0" fontId="10" fillId="0" borderId="2" xfId="0" applyFont="1" applyFill="1" applyBorder="1" applyAlignment="1"/>
    <xf numFmtId="1" fontId="10" fillId="0" borderId="2" xfId="0" applyNumberFormat="1" applyFont="1" applyFill="1" applyBorder="1" applyAlignment="1">
      <alignment horizontal="center"/>
    </xf>
    <xf numFmtId="20" fontId="2" fillId="0" borderId="1" xfId="1" applyNumberFormat="1" applyFill="1" applyBorder="1" applyAlignment="1">
      <alignment horizontal="center"/>
    </xf>
    <xf numFmtId="1" fontId="2" fillId="0" borderId="1" xfId="1" applyNumberFormat="1" applyFill="1" applyBorder="1" applyAlignment="1">
      <alignment horizontal="center" wrapText="1"/>
    </xf>
    <xf numFmtId="0" fontId="6" fillId="7" borderId="0" xfId="1" applyFont="1" applyFill="1" applyAlignment="1" applyProtection="1">
      <alignment horizontal="center"/>
      <protection locked="0"/>
    </xf>
    <xf numFmtId="0" fontId="2" fillId="0" borderId="0" xfId="1" applyAlignment="1">
      <alignment horizontal="left"/>
    </xf>
    <xf numFmtId="1" fontId="16" fillId="0" borderId="1" xfId="1" applyNumberFormat="1" applyFont="1" applyFill="1" applyBorder="1" applyAlignment="1">
      <alignment horizontal="center"/>
    </xf>
    <xf numFmtId="0" fontId="16" fillId="0" borderId="0" xfId="0" applyFont="1"/>
    <xf numFmtId="0" fontId="16" fillId="0" borderId="0" xfId="0" applyFont="1" applyAlignment="1">
      <alignment horizontal="center"/>
    </xf>
    <xf numFmtId="0" fontId="15" fillId="0" borderId="12" xfId="0" applyNumberFormat="1" applyFont="1" applyBorder="1"/>
    <xf numFmtId="0" fontId="15" fillId="0" borderId="14" xfId="0" applyNumberFormat="1" applyFont="1" applyBorder="1"/>
    <xf numFmtId="0" fontId="15" fillId="0" borderId="6" xfId="0" applyFont="1" applyBorder="1"/>
    <xf numFmtId="0" fontId="15" fillId="0" borderId="7" xfId="0" applyFont="1" applyBorder="1"/>
    <xf numFmtId="0" fontId="15" fillId="0" borderId="11" xfId="0" applyNumberFormat="1" applyFont="1" applyBorder="1" applyAlignment="1">
      <alignment horizontal="center"/>
    </xf>
    <xf numFmtId="0" fontId="15" fillId="2" borderId="6" xfId="0" applyFont="1" applyFill="1" applyBorder="1"/>
    <xf numFmtId="0" fontId="15" fillId="2" borderId="7" xfId="0" applyFont="1" applyFill="1" applyBorder="1"/>
    <xf numFmtId="0" fontId="15" fillId="2" borderId="11" xfId="0" applyNumberFormat="1" applyFont="1" applyFill="1" applyBorder="1" applyAlignment="1">
      <alignment horizontal="center"/>
    </xf>
    <xf numFmtId="0" fontId="15" fillId="2" borderId="12" xfId="0" applyNumberFormat="1" applyFont="1" applyFill="1" applyBorder="1"/>
    <xf numFmtId="0" fontId="19" fillId="8" borderId="6" xfId="0" applyFont="1" applyFill="1" applyBorder="1"/>
    <xf numFmtId="0" fontId="19" fillId="8" borderId="7" xfId="0" applyFont="1" applyFill="1" applyBorder="1"/>
    <xf numFmtId="0" fontId="19" fillId="8" borderId="11" xfId="0" applyNumberFormat="1" applyFont="1" applyFill="1" applyBorder="1" applyAlignment="1">
      <alignment horizontal="center"/>
    </xf>
    <xf numFmtId="0" fontId="19" fillId="8" borderId="12" xfId="0" applyNumberFormat="1" applyFont="1" applyFill="1" applyBorder="1"/>
    <xf numFmtId="0" fontId="20" fillId="9" borderId="6" xfId="0" applyFont="1" applyFill="1" applyBorder="1"/>
    <xf numFmtId="0" fontId="20" fillId="9" borderId="7" xfId="0" applyFont="1" applyFill="1" applyBorder="1"/>
    <xf numFmtId="0" fontId="20" fillId="9" borderId="11" xfId="0" applyNumberFormat="1" applyFont="1" applyFill="1" applyBorder="1" applyAlignment="1">
      <alignment horizontal="center"/>
    </xf>
    <xf numFmtId="0" fontId="20" fillId="9" borderId="12" xfId="0" applyNumberFormat="1" applyFont="1" applyFill="1" applyBorder="1"/>
    <xf numFmtId="0" fontId="19" fillId="10" borderId="6" xfId="0" applyFont="1" applyFill="1" applyBorder="1"/>
    <xf numFmtId="0" fontId="19" fillId="10" borderId="7" xfId="0" applyFont="1" applyFill="1" applyBorder="1"/>
    <xf numFmtId="0" fontId="19" fillId="10" borderId="11" xfId="0" applyNumberFormat="1" applyFont="1" applyFill="1" applyBorder="1" applyAlignment="1">
      <alignment horizontal="center"/>
    </xf>
    <xf numFmtId="0" fontId="19" fillId="10" borderId="12" xfId="0" applyNumberFormat="1" applyFont="1" applyFill="1" applyBorder="1"/>
    <xf numFmtId="0" fontId="15" fillId="5" borderId="6" xfId="0" applyFont="1" applyFill="1" applyBorder="1"/>
    <xf numFmtId="0" fontId="15" fillId="5" borderId="7" xfId="0" applyFont="1" applyFill="1" applyBorder="1"/>
    <xf numFmtId="0" fontId="15" fillId="5" borderId="11" xfId="0" applyNumberFormat="1" applyFont="1" applyFill="1" applyBorder="1" applyAlignment="1">
      <alignment horizontal="center"/>
    </xf>
    <xf numFmtId="0" fontId="15" fillId="5" borderId="12" xfId="0" applyNumberFormat="1" applyFont="1" applyFill="1" applyBorder="1"/>
    <xf numFmtId="0" fontId="21" fillId="11" borderId="6" xfId="0" applyFont="1" applyFill="1" applyBorder="1"/>
    <xf numFmtId="0" fontId="21" fillId="11" borderId="7" xfId="0" applyFont="1" applyFill="1" applyBorder="1"/>
    <xf numFmtId="0" fontId="21" fillId="11" borderId="11" xfId="0" applyNumberFormat="1" applyFont="1" applyFill="1" applyBorder="1" applyAlignment="1">
      <alignment horizontal="center"/>
    </xf>
    <xf numFmtId="0" fontId="21" fillId="11" borderId="12" xfId="0" applyNumberFormat="1" applyFont="1" applyFill="1" applyBorder="1"/>
    <xf numFmtId="0" fontId="19" fillId="12" borderId="15" xfId="0" applyFont="1" applyFill="1" applyBorder="1"/>
    <xf numFmtId="0" fontId="19" fillId="12" borderId="16" xfId="0" applyFont="1" applyFill="1" applyBorder="1"/>
    <xf numFmtId="0" fontId="19" fillId="12" borderId="13" xfId="0" applyNumberFormat="1" applyFont="1" applyFill="1" applyBorder="1"/>
    <xf numFmtId="0" fontId="19" fillId="13" borderId="6" xfId="0" applyFont="1" applyFill="1" applyBorder="1"/>
    <xf numFmtId="0" fontId="19" fillId="13" borderId="7" xfId="0" applyFont="1" applyFill="1" applyBorder="1"/>
    <xf numFmtId="0" fontId="19" fillId="13" borderId="11" xfId="0" applyNumberFormat="1" applyFont="1" applyFill="1" applyBorder="1" applyAlignment="1">
      <alignment horizontal="center"/>
    </xf>
    <xf numFmtId="0" fontId="19" fillId="13" borderId="12" xfId="0" applyNumberFormat="1" applyFont="1" applyFill="1" applyBorder="1"/>
    <xf numFmtId="1" fontId="19" fillId="7" borderId="6" xfId="0" applyNumberFormat="1" applyFont="1" applyFill="1" applyBorder="1" applyAlignment="1">
      <alignment horizontal="center"/>
    </xf>
    <xf numFmtId="1" fontId="19" fillId="7" borderId="11" xfId="0" applyNumberFormat="1" applyFont="1" applyFill="1" applyBorder="1" applyAlignment="1">
      <alignment horizontal="center"/>
    </xf>
    <xf numFmtId="1" fontId="19" fillId="7" borderId="12" xfId="0" applyNumberFormat="1" applyFont="1" applyFill="1" applyBorder="1"/>
    <xf numFmtId="0" fontId="15" fillId="0" borderId="22" xfId="0" applyNumberFormat="1" applyFont="1" applyBorder="1" applyAlignment="1">
      <alignment horizontal="center"/>
    </xf>
    <xf numFmtId="0" fontId="15" fillId="0" borderId="23" xfId="0" applyNumberFormat="1" applyFont="1" applyBorder="1" applyAlignment="1">
      <alignment horizontal="center"/>
    </xf>
    <xf numFmtId="0" fontId="15" fillId="2" borderId="22" xfId="0" applyNumberFormat="1" applyFont="1" applyFill="1" applyBorder="1" applyAlignment="1">
      <alignment horizontal="center"/>
    </xf>
    <xf numFmtId="0" fontId="15" fillId="2" borderId="23" xfId="0" applyNumberFormat="1" applyFont="1" applyFill="1" applyBorder="1" applyAlignment="1">
      <alignment horizontal="center"/>
    </xf>
    <xf numFmtId="0" fontId="19" fillId="8" borderId="22" xfId="0" applyNumberFormat="1" applyFont="1" applyFill="1" applyBorder="1" applyAlignment="1">
      <alignment horizontal="center"/>
    </xf>
    <xf numFmtId="0" fontId="19" fillId="8" borderId="23" xfId="0" applyNumberFormat="1" applyFont="1" applyFill="1" applyBorder="1" applyAlignment="1">
      <alignment horizontal="center"/>
    </xf>
    <xf numFmtId="0" fontId="20" fillId="9" borderId="22" xfId="0" applyNumberFormat="1" applyFont="1" applyFill="1" applyBorder="1" applyAlignment="1">
      <alignment horizontal="center"/>
    </xf>
    <xf numFmtId="0" fontId="20" fillId="9" borderId="23" xfId="0" applyNumberFormat="1" applyFont="1" applyFill="1" applyBorder="1" applyAlignment="1">
      <alignment horizontal="center"/>
    </xf>
    <xf numFmtId="0" fontId="19" fillId="10" borderId="22" xfId="0" applyNumberFormat="1" applyFont="1" applyFill="1" applyBorder="1" applyAlignment="1">
      <alignment horizontal="center"/>
    </xf>
    <xf numFmtId="0" fontId="19" fillId="10" borderId="23" xfId="0" applyNumberFormat="1" applyFont="1" applyFill="1" applyBorder="1" applyAlignment="1">
      <alignment horizontal="center"/>
    </xf>
    <xf numFmtId="0" fontId="15" fillId="5" borderId="22" xfId="0" applyNumberFormat="1" applyFont="1" applyFill="1" applyBorder="1" applyAlignment="1">
      <alignment horizontal="center"/>
    </xf>
    <xf numFmtId="0" fontId="15" fillId="5" borderId="23" xfId="0" applyNumberFormat="1" applyFont="1" applyFill="1" applyBorder="1" applyAlignment="1">
      <alignment horizontal="center"/>
    </xf>
    <xf numFmtId="0" fontId="21" fillId="11" borderId="22" xfId="0" applyNumberFormat="1" applyFont="1" applyFill="1" applyBorder="1" applyAlignment="1">
      <alignment horizontal="center"/>
    </xf>
    <xf numFmtId="0" fontId="21" fillId="11" borderId="23" xfId="0" applyNumberFormat="1" applyFont="1" applyFill="1" applyBorder="1" applyAlignment="1">
      <alignment horizontal="center"/>
    </xf>
    <xf numFmtId="0" fontId="19" fillId="13" borderId="22" xfId="0" applyNumberFormat="1" applyFont="1" applyFill="1" applyBorder="1" applyAlignment="1">
      <alignment horizontal="center"/>
    </xf>
    <xf numFmtId="0" fontId="19" fillId="13" borderId="23" xfId="0" applyNumberFormat="1" applyFont="1" applyFill="1" applyBorder="1" applyAlignment="1">
      <alignment horizontal="center"/>
    </xf>
    <xf numFmtId="0" fontId="19" fillId="12" borderId="24" xfId="0" applyNumberFormat="1" applyFont="1" applyFill="1" applyBorder="1" applyAlignment="1">
      <alignment horizontal="center"/>
    </xf>
    <xf numFmtId="0" fontId="19" fillId="12" borderId="25" xfId="0" applyNumberFormat="1" applyFont="1" applyFill="1" applyBorder="1" applyAlignment="1">
      <alignment horizontal="center"/>
    </xf>
    <xf numFmtId="0" fontId="19" fillId="12" borderId="26" xfId="0" applyNumberFormat="1" applyFont="1" applyFill="1" applyBorder="1" applyAlignment="1">
      <alignment horizontal="center"/>
    </xf>
    <xf numFmtId="1" fontId="2" fillId="16" borderId="1" xfId="1" applyNumberFormat="1" applyFill="1" applyBorder="1" applyAlignment="1">
      <alignment horizontal="center"/>
    </xf>
    <xf numFmtId="0" fontId="22" fillId="0" borderId="0" xfId="1" applyFont="1" applyAlignment="1" applyProtection="1">
      <alignment horizontal="center"/>
      <protection locked="0"/>
    </xf>
    <xf numFmtId="14" fontId="23" fillId="14" borderId="1" xfId="0" applyNumberFormat="1" applyFont="1" applyFill="1" applyBorder="1" applyAlignment="1" applyProtection="1">
      <alignment horizontal="center"/>
    </xf>
    <xf numFmtId="169" fontId="23" fillId="14" borderId="1" xfId="0" applyNumberFormat="1" applyFont="1" applyFill="1" applyBorder="1" applyAlignment="1" applyProtection="1"/>
    <xf numFmtId="0" fontId="23" fillId="14" borderId="1" xfId="0" applyNumberFormat="1" applyFont="1" applyFill="1" applyBorder="1" applyAlignment="1" applyProtection="1">
      <alignment horizontal="center"/>
    </xf>
    <xf numFmtId="0" fontId="23" fillId="14" borderId="1" xfId="0" applyNumberFormat="1" applyFont="1" applyFill="1" applyBorder="1" applyAlignment="1" applyProtection="1"/>
    <xf numFmtId="167" fontId="23" fillId="14" borderId="1" xfId="0" applyNumberFormat="1" applyFont="1" applyFill="1" applyBorder="1" applyAlignment="1" applyProtection="1">
      <alignment horizontal="center"/>
    </xf>
    <xf numFmtId="168" fontId="23" fillId="14" borderId="1" xfId="0" applyNumberFormat="1" applyFont="1" applyFill="1" applyBorder="1" applyAlignment="1" applyProtection="1">
      <alignment horizontal="center"/>
    </xf>
    <xf numFmtId="1" fontId="23" fillId="14" borderId="1" xfId="0" applyNumberFormat="1" applyFont="1" applyFill="1" applyBorder="1" applyAlignment="1" applyProtection="1">
      <alignment horizontal="center"/>
    </xf>
    <xf numFmtId="0" fontId="0" fillId="0" borderId="0" xfId="0" applyAlignment="1">
      <alignment horizontal="center"/>
    </xf>
  </cellXfs>
  <cellStyles count="2">
    <cellStyle name="Normal" xfId="0" builtinId="0"/>
    <cellStyle name="Normal 2" xfId="1"/>
  </cellStyles>
  <dxfs count="79">
    <dxf>
      <border>
        <left style="thin">
          <color indexed="64"/>
        </left>
        <right style="thin">
          <color indexed="64"/>
        </right>
        <top style="thin">
          <color indexed="64"/>
        </top>
        <bottom style="thin">
          <color indexed="64"/>
        </bottom>
      </border>
    </dxf>
    <dxf>
      <font>
        <color indexed="9"/>
      </font>
    </dxf>
    <dxf>
      <font>
        <color indexed="9"/>
      </font>
    </dxf>
    <dxf>
      <fill>
        <patternFill patternType="solid">
          <bgColor indexed="8"/>
        </patternFill>
      </fill>
    </dxf>
    <dxf>
      <fill>
        <patternFill patternType="solid">
          <bgColor indexed="8"/>
        </patternFill>
      </fill>
    </dxf>
    <dxf>
      <font>
        <color indexed="9"/>
      </font>
    </dxf>
    <dxf>
      <fill>
        <patternFill patternType="solid">
          <bgColor indexed="17"/>
        </patternFill>
      </fill>
    </dxf>
    <dxf>
      <font>
        <color indexed="9"/>
      </font>
    </dxf>
    <dxf>
      <fill>
        <patternFill>
          <bgColor indexed="55"/>
        </patternFill>
      </fill>
    </dxf>
    <dxf>
      <fill>
        <patternFill patternType="solid">
          <bgColor indexed="22"/>
        </patternFill>
      </fill>
    </dxf>
    <dxf>
      <font>
        <color indexed="43"/>
      </font>
    </dxf>
    <dxf>
      <fill>
        <patternFill patternType="solid">
          <bgColor indexed="46"/>
        </patternFill>
      </fill>
    </dxf>
    <dxf>
      <fill>
        <patternFill patternType="solid">
          <bgColor indexed="42"/>
        </patternFill>
      </fill>
    </dxf>
    <dxf>
      <font>
        <color indexed="9"/>
      </font>
    </dxf>
    <dxf>
      <fill>
        <patternFill patternType="solid">
          <bgColor indexed="53"/>
        </patternFill>
      </fill>
    </dxf>
    <dxf>
      <font>
        <color indexed="42"/>
      </font>
    </dxf>
    <dxf>
      <fill>
        <patternFill patternType="solid">
          <bgColor indexed="52"/>
        </patternFill>
      </fill>
    </dxf>
    <dxf>
      <font>
        <color indexed="9"/>
      </font>
    </dxf>
    <dxf>
      <fill>
        <patternFill patternType="solid">
          <bgColor indexed="62"/>
        </patternFill>
      </fill>
    </dxf>
    <dxf>
      <fill>
        <patternFill patternType="solid">
          <bgColor indexed="13"/>
        </patternFill>
      </fill>
    </dxf>
    <dxf>
      <font>
        <b/>
      </font>
    </dxf>
    <dxf>
      <font>
        <b/>
      </font>
    </dxf>
    <dxf>
      <alignment horizontal="center" readingOrder="0"/>
    </dxf>
    <dxf>
      <alignment horizontal="center" readingOrder="0"/>
    </dxf>
    <dxf>
      <font>
        <b/>
      </font>
    </dxf>
    <dxf>
      <numFmt numFmtId="19" formatCode="dd/mm/yy"/>
    </dxf>
    <dxf>
      <numFmt numFmtId="19" formatCode="dd/mm/yy"/>
    </dxf>
    <dxf>
      <numFmt numFmtId="19" formatCode="dd/mm/yy"/>
    </dxf>
    <dxf>
      <numFmt numFmtId="19" formatCode="dd/mm/yy"/>
    </dxf>
    <dxf>
      <font>
        <b/>
        <i val="0"/>
        <strike val="0"/>
        <condense val="0"/>
        <extend val="0"/>
        <outline val="0"/>
        <shadow val="0"/>
        <u val="none"/>
        <vertAlign val="baseline"/>
        <sz val="10"/>
        <color theme="0"/>
        <name val="Arial"/>
        <scheme val="none"/>
      </font>
      <numFmt numFmtId="0" formatCode="General"/>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 formatCode="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 formatCode="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 formatCode="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 formatCode="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68" formatCode="#,##0.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8"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67" formatCode="0.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67" formatCode="0.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7"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67" formatCode="0.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7"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67" formatCode="0.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67"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67" formatCode="0.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0"/>
        <name val="Arial"/>
        <scheme val="none"/>
      </font>
      <numFmt numFmtId="167" formatCode="0.0"/>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0" formatCode="General"/>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0" formatCode="General"/>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0" formatCode="General"/>
      <fill>
        <patternFill patternType="solid">
          <fgColor indexed="64"/>
          <bgColor theme="3" tint="-0.249977111117893"/>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0" formatCode="General"/>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0" formatCode="General"/>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0" formatCode="General"/>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69" formatCode="[$-409]mmm/yy;@"/>
      <fill>
        <patternFill patternType="solid">
          <fgColor indexed="64"/>
          <bgColor theme="3" tint="-0.249977111117893"/>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9" formatCode="dd/mm/yy"/>
      <fill>
        <patternFill patternType="solid">
          <fgColor indexed="64"/>
          <bgColor theme="3" tint="-0.249977111117893"/>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0"/>
        <name val="Arial"/>
        <scheme val="none"/>
      </font>
      <numFmt numFmtId="1" formatCode="0"/>
      <fill>
        <patternFill patternType="solid">
          <fgColor indexed="64"/>
          <bgColor theme="3" tint="-0.249977111117893"/>
        </patternFill>
      </fill>
      <alignment horizontal="center" vertical="bottom" textRotation="0" wrapText="0" relative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10"/>
        <color indexed="9"/>
        <name val="Arial"/>
        <scheme val="none"/>
      </font>
      <numFmt numFmtId="166" formatCode="h:mm;@"/>
      <fill>
        <patternFill patternType="solid">
          <fgColor indexed="64"/>
          <bgColor indexed="8"/>
        </patternFill>
      </fill>
      <alignment horizontal="center" vertical="bottom" textRotation="0" wrapText="0" relativeIndent="0" justifyLastLine="0" shrinkToFit="0" readingOrder="0"/>
    </dxf>
    <dxf>
      <font>
        <b/>
        <i val="0"/>
        <color indexed="10"/>
      </font>
      <fill>
        <patternFill>
          <bgColor indexed="43"/>
        </patternFill>
      </fill>
    </dxf>
    <dxf>
      <font>
        <b/>
        <i val="0"/>
        <color rgb="FFFF0000"/>
      </font>
      <fill>
        <patternFill>
          <bgColor rgb="FFFFFF99"/>
        </patternFill>
      </fill>
    </dxf>
    <dxf>
      <font>
        <b/>
        <i val="0"/>
        <color indexed="10"/>
      </font>
      <fill>
        <patternFill>
          <bgColor indexed="43"/>
        </patternFill>
      </fill>
    </dxf>
    <dxf>
      <fill>
        <patternFill patternType="none">
          <fgColor indexed="64"/>
          <bgColor indexed="65"/>
        </patternFill>
      </fill>
    </dxf>
    <dxf>
      <font>
        <b val="0"/>
        <i val="0"/>
        <strike val="0"/>
        <condense val="0"/>
        <extend val="0"/>
        <outline val="0"/>
        <shadow val="0"/>
        <u val="none"/>
        <vertAlign val="baseline"/>
        <sz val="10"/>
        <color auto="1"/>
        <name val="Calibri"/>
        <scheme val="none"/>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bottom style="medium">
          <color indexed="64"/>
        </bottom>
      </border>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843.932355902776" createdVersion="4" refreshedVersion="4" recordCount="365">
  <cacheSource type="worksheet">
    <worksheetSource ref="A1:S366" sheet="Orar"/>
  </cacheSource>
  <cacheFields count="19">
    <cacheField name="Data" numFmtId="14">
      <sharedItems containsSemiMixedTypes="0" containsNonDate="0" containsDate="1" containsString="0" minDate="2017-01-01T00:00:00" maxDate="2018-01-01T00:00:00"/>
    </cacheField>
    <cacheField name="Luna" numFmtId="0">
      <sharedItems count="12">
        <s v="Ianuarie"/>
        <s v="Februarie"/>
        <s v="Martie"/>
        <s v="Aprilie"/>
        <s v="Mai"/>
        <s v="Iunie"/>
        <s v="Iulie"/>
        <s v="August"/>
        <s v="Septembrie"/>
        <s v="Octombrie"/>
        <s v="Noiembrie"/>
        <s v="Decembrie"/>
      </sharedItems>
    </cacheField>
    <cacheField name="Ziua" numFmtId="1">
      <sharedItems containsSemiMixedTypes="0" containsString="0" containsNumber="1" containsInteger="1" minValue="0" maxValue="31" count="32">
        <n v="1"/>
        <n v="2"/>
        <n v="3"/>
        <n v="4"/>
        <n v="5"/>
        <n v="6"/>
        <n v="7"/>
        <n v="8"/>
        <n v="9"/>
        <n v="10"/>
        <n v="11"/>
        <n v="12"/>
        <n v="13"/>
        <n v="14"/>
        <n v="15"/>
        <n v="16"/>
        <n v="17"/>
        <n v="18"/>
        <n v="19"/>
        <n v="20"/>
        <n v="21"/>
        <n v="22"/>
        <n v="23"/>
        <n v="24"/>
        <n v="25"/>
        <n v="26"/>
        <n v="27"/>
        <n v="28"/>
        <n v="29"/>
        <n v="30"/>
        <n v="31"/>
        <n v="0" u="1"/>
      </sharedItems>
    </cacheField>
    <cacheField name="Explicatii" numFmtId="1">
      <sharedItems containsBlank="1"/>
    </cacheField>
    <cacheField name="ZiuaS" numFmtId="0">
      <sharedItems/>
    </cacheField>
    <cacheField name="Angajat" numFmtId="0">
      <sharedItems containsBlank="1" count="46">
        <s v="Bogdan"/>
        <m u="1"/>
        <s v="Angajat 6" u="1"/>
        <s v="Angajat 11" u="1"/>
        <s v="Angajat 25" u="1"/>
        <s v="Marius Ene" u="1"/>
        <s v="Angajat 9" u="1"/>
        <s v="Spircaci Constantin" u="1"/>
        <s v="Angajat 12" u="1"/>
        <s v="Viorel Mocanu" u="1"/>
        <s v="Angajat 26" u="1"/>
        <s v="Raducu Mihaila" u="1"/>
        <s v="Angajat 13" u="1"/>
        <s v="Angajat 2" u="1"/>
        <s v="Angajat 14" u="1"/>
        <s v="Angajat 5" u="1"/>
        <s v="Raducu" u="1"/>
        <s v="Angajat 15" u="1"/>
        <s v="Angajat 8" u="1"/>
        <s v="Ovidiu Nita" u="1"/>
        <s v="Paul Dumitru" u="1"/>
        <s v="Angajat 16" u="1"/>
        <s v="Silviu Simion" u="1"/>
        <s v="Angajat 17" u="1"/>
        <s v="Angajat 1" u="1"/>
        <s v="Angajat 18" u="1"/>
        <s v="Angajat 20" u="1"/>
        <s v="Angajat 4" u="1"/>
        <s v="Adrian Anton" u="1"/>
        <s v="Ciprian Marinescu" u="1"/>
        <s v="Zamfir Mircea" u="1"/>
        <s v="Angajat 19" u="1"/>
        <s v="Garcea" u="1"/>
        <s v="Angajat 7" u="1"/>
        <s v="Angajat 21" u="1"/>
        <s v="Angajat 22" u="1"/>
        <s v="Constantinescu Alex" u="1"/>
        <s v="Vlasceanu Florin" u="1"/>
        <s v="Paulica" u="1"/>
        <s v="Angajat 23" u="1"/>
        <s v="Fane" u="1"/>
        <s v="Barbu Mihai" u="1"/>
        <s v="Angajat 10" u="1"/>
        <s v="Angajat 3" u="1"/>
        <s v="Angajat 24" u="1"/>
        <s v="Badea Cezar" u="1"/>
      </sharedItems>
    </cacheField>
    <cacheField name="Ora_1" numFmtId="0">
      <sharedItems containsNonDate="0" containsDate="1" containsString="0" containsBlank="1" minDate="1899-12-30T00:00:00" maxDate="1899-12-30T11:00:00"/>
    </cacheField>
    <cacheField name="Ora_2" numFmtId="0">
      <sharedItems containsNonDate="0" containsDate="1" containsString="0" containsBlank="1" minDate="1899-12-30T00:00:00" maxDate="1899-12-30T18:00:00"/>
    </cacheField>
    <cacheField name="Semnif" numFmtId="0">
      <sharedItems containsBlank="1"/>
    </cacheField>
    <cacheField name="Diurne" numFmtId="0">
      <sharedItems containsString="0" containsBlank="1" containsNumber="1" containsInteger="1" minValue="1" maxValue="1"/>
    </cacheField>
    <cacheField name="Normate" numFmtId="167">
      <sharedItems containsSemiMixedTypes="0" containsString="0" containsNumber="1" containsInteger="1" minValue="0" maxValue="8"/>
    </cacheField>
    <cacheField name="Lucrate" numFmtId="167">
      <sharedItems containsSemiMixedTypes="0" containsString="0" containsNumber="1" minValue="0" maxValue="22"/>
    </cacheField>
    <cacheField name="Noapte" numFmtId="167">
      <sharedItems containsSemiMixedTypes="0" containsString="0" containsNumber="1" minValue="0" maxValue="6"/>
    </cacheField>
    <cacheField name="S/D/Sarb." numFmtId="0">
      <sharedItems containsSemiMixedTypes="0" containsString="0" containsNumber="1" minValue="0" maxValue="14"/>
    </cacheField>
    <cacheField name="Supl." numFmtId="168">
      <sharedItems containsSemiMixedTypes="0" containsString="0" containsNumber="1" containsInteger="1" minValue="-8" maxValue="14"/>
    </cacheField>
    <cacheField name="CO" numFmtId="0">
      <sharedItems containsSemiMixedTypes="0" containsString="0" containsNumber="1" containsInteger="1" minValue="0" maxValue="1"/>
    </cacheField>
    <cacheField name="CM" numFmtId="0">
      <sharedItems containsSemiMixedTypes="0" containsString="0" containsNumber="1" containsInteger="1" minValue="0" maxValue="1"/>
    </cacheField>
    <cacheField name="ZL" numFmtId="0">
      <sharedItems containsSemiMixedTypes="0" containsString="0" containsNumber="1" containsInteger="1" minValue="0" maxValue="1"/>
    </cacheField>
    <cacheField name="CFS"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5">
  <r>
    <d v="2017-01-01T00:00:00"/>
    <x v="0"/>
    <x v="0"/>
    <m/>
    <s v="Du"/>
    <x v="0"/>
    <m/>
    <m/>
    <m/>
    <m/>
    <n v="0"/>
    <n v="0"/>
    <n v="0"/>
    <n v="0"/>
    <n v="0"/>
    <n v="0"/>
    <n v="0"/>
    <n v="0"/>
    <n v="0"/>
  </r>
  <r>
    <d v="2017-01-02T00:00:00"/>
    <x v="0"/>
    <x v="1"/>
    <m/>
    <s v="Lu"/>
    <x v="0"/>
    <m/>
    <m/>
    <m/>
    <m/>
    <n v="0"/>
    <n v="0"/>
    <n v="0"/>
    <n v="0"/>
    <n v="0"/>
    <n v="0"/>
    <n v="0"/>
    <n v="0"/>
    <n v="0"/>
  </r>
  <r>
    <d v="2017-01-03T00:00:00"/>
    <x v="0"/>
    <x v="2"/>
    <s v="Schimb masina cu Ion"/>
    <s v="Ma"/>
    <x v="0"/>
    <d v="1899-12-30T09:00:00"/>
    <d v="1899-12-30T17:00:00"/>
    <m/>
    <m/>
    <n v="8"/>
    <n v="8"/>
    <n v="0"/>
    <n v="0"/>
    <n v="0"/>
    <n v="0"/>
    <n v="0"/>
    <n v="0"/>
    <n v="0"/>
  </r>
  <r>
    <d v="2017-01-04T00:00:00"/>
    <x v="0"/>
    <x v="3"/>
    <s v="BU 283 "/>
    <s v="Mi"/>
    <x v="0"/>
    <d v="1899-12-30T09:00:00"/>
    <d v="1899-12-30T17:00:00"/>
    <m/>
    <m/>
    <n v="8"/>
    <n v="8"/>
    <n v="0"/>
    <n v="0"/>
    <n v="0"/>
    <n v="0"/>
    <n v="0"/>
    <n v="0"/>
    <n v="0"/>
  </r>
  <r>
    <d v="2017-01-05T00:00:00"/>
    <x v="0"/>
    <x v="4"/>
    <s v="CR 263 Smardioasa_x000a_CR 0140 Cervenia"/>
    <s v="Jo"/>
    <x v="0"/>
    <d v="1899-12-30T08:00:00"/>
    <d v="1899-12-30T16:00:00"/>
    <m/>
    <n v="1"/>
    <n v="8"/>
    <n v="8"/>
    <n v="0"/>
    <n v="0"/>
    <n v="0"/>
    <n v="0"/>
    <n v="0"/>
    <n v="0"/>
    <n v="0"/>
  </r>
  <r>
    <d v="2017-01-06T00:00:00"/>
    <x v="0"/>
    <x v="5"/>
    <s v="CR 0069 Tiganesti"/>
    <s v="Vi"/>
    <x v="0"/>
    <d v="1899-12-30T02:00:00"/>
    <d v="1899-12-30T00:00:00"/>
    <m/>
    <n v="1"/>
    <n v="8"/>
    <n v="22"/>
    <n v="8.8817841970012523E-16"/>
    <n v="0"/>
    <n v="14"/>
    <n v="0"/>
    <n v="0"/>
    <n v="0"/>
    <n v="0"/>
  </r>
  <r>
    <d v="2017-01-07T00:00:00"/>
    <x v="0"/>
    <x v="6"/>
    <s v="BE 0617 Naipu"/>
    <s v="Sa"/>
    <x v="0"/>
    <d v="1899-12-30T00:00:00"/>
    <d v="1899-12-30T14:00:00"/>
    <s v="ZL"/>
    <n v="1"/>
    <n v="0"/>
    <n v="14"/>
    <n v="0"/>
    <n v="14"/>
    <n v="0"/>
    <n v="0"/>
    <n v="0"/>
    <n v="1"/>
    <n v="0"/>
  </r>
  <r>
    <d v="2017-01-08T00:00:00"/>
    <x v="0"/>
    <x v="7"/>
    <s v="CR 513 Toporu"/>
    <s v="Du"/>
    <x v="0"/>
    <d v="1899-12-30T11:00:00"/>
    <d v="1899-12-30T00:00:00"/>
    <s v="ZL"/>
    <n v="1"/>
    <n v="0"/>
    <n v="13.000000000000002"/>
    <n v="0"/>
    <n v="13.000000000000002"/>
    <n v="0"/>
    <n v="0"/>
    <n v="0"/>
    <n v="1"/>
    <n v="0"/>
  </r>
  <r>
    <d v="2017-01-09T00:00:00"/>
    <x v="0"/>
    <x v="8"/>
    <s v="BE 0832 Perieti IL"/>
    <s v="Lu"/>
    <x v="0"/>
    <d v="1899-12-30T10:00:00"/>
    <d v="1899-12-30T18:00:00"/>
    <m/>
    <n v="1"/>
    <n v="8"/>
    <n v="8"/>
    <n v="0"/>
    <n v="0"/>
    <n v="0"/>
    <n v="0"/>
    <n v="0"/>
    <n v="0"/>
    <n v="0"/>
  </r>
  <r>
    <d v="2017-01-10T00:00:00"/>
    <x v="0"/>
    <x v="9"/>
    <s v="ON Call"/>
    <s v="Ma"/>
    <x v="0"/>
    <d v="1899-12-30T10:00:00"/>
    <d v="1899-12-30T18:00:00"/>
    <m/>
    <m/>
    <n v="8"/>
    <n v="8"/>
    <n v="0"/>
    <n v="0"/>
    <n v="0"/>
    <n v="0"/>
    <n v="0"/>
    <n v="0"/>
    <n v="0"/>
  </r>
  <r>
    <d v="2017-01-11T00:00:00"/>
    <x v="0"/>
    <x v="10"/>
    <s v="CR 0140 Smardioasa"/>
    <s v="Mi"/>
    <x v="0"/>
    <d v="1899-12-30T09:00:00"/>
    <d v="1899-12-30T17:00:00"/>
    <m/>
    <n v="1"/>
    <n v="8"/>
    <n v="8"/>
    <n v="0"/>
    <n v="0"/>
    <n v="0"/>
    <n v="0"/>
    <n v="0"/>
    <n v="0"/>
    <n v="0"/>
  </r>
  <r>
    <d v="2017-01-12T00:00:00"/>
    <x v="0"/>
    <x v="11"/>
    <s v="CR 482 Beciu"/>
    <s v="Jo"/>
    <x v="0"/>
    <d v="1899-12-30T09:00:00"/>
    <d v="1899-12-30T17:00:00"/>
    <m/>
    <n v="1"/>
    <n v="8"/>
    <n v="8"/>
    <n v="0"/>
    <n v="0"/>
    <n v="0"/>
    <n v="0"/>
    <n v="0"/>
    <n v="0"/>
    <n v="0"/>
  </r>
  <r>
    <d v="2017-01-13T00:00:00"/>
    <x v="0"/>
    <x v="12"/>
    <s v="CRI Birou"/>
    <s v="Vi"/>
    <x v="0"/>
    <d v="1899-12-30T09:00:00"/>
    <d v="1899-12-30T17:00:00"/>
    <m/>
    <m/>
    <n v="8"/>
    <n v="8"/>
    <n v="0"/>
    <n v="0"/>
    <n v="0"/>
    <n v="0"/>
    <n v="0"/>
    <n v="0"/>
    <n v="0"/>
  </r>
  <r>
    <d v="2017-01-14T00:00:00"/>
    <x v="0"/>
    <x v="13"/>
    <m/>
    <s v="Sa"/>
    <x v="0"/>
    <m/>
    <m/>
    <m/>
    <m/>
    <n v="0"/>
    <n v="0"/>
    <n v="0"/>
    <n v="0"/>
    <n v="0"/>
    <n v="0"/>
    <n v="0"/>
    <n v="0"/>
    <n v="0"/>
  </r>
  <r>
    <d v="2017-01-15T00:00:00"/>
    <x v="0"/>
    <x v="14"/>
    <m/>
    <s v="Du"/>
    <x v="0"/>
    <m/>
    <m/>
    <m/>
    <m/>
    <n v="0"/>
    <n v="0"/>
    <n v="0"/>
    <n v="0"/>
    <n v="0"/>
    <n v="0"/>
    <n v="0"/>
    <n v="0"/>
    <n v="0"/>
  </r>
  <r>
    <d v="2017-01-16T00:00:00"/>
    <x v="0"/>
    <x v="15"/>
    <s v="CR 0300 Vedea"/>
    <s v="Lu"/>
    <x v="0"/>
    <d v="1899-12-30T10:00:00"/>
    <d v="1899-12-30T18:00:00"/>
    <m/>
    <n v="1"/>
    <n v="8"/>
    <n v="8"/>
    <n v="0"/>
    <n v="0"/>
    <n v="0"/>
    <n v="0"/>
    <n v="0"/>
    <n v="0"/>
    <n v="0"/>
  </r>
  <r>
    <d v="2017-01-17T00:00:00"/>
    <x v="0"/>
    <x v="16"/>
    <s v="ON Call"/>
    <s v="Ma"/>
    <x v="0"/>
    <d v="1899-12-30T10:00:00"/>
    <d v="1899-12-30T18:00:00"/>
    <m/>
    <n v="1"/>
    <n v="8"/>
    <n v="8"/>
    <n v="0"/>
    <n v="0"/>
    <n v="0"/>
    <n v="0"/>
    <n v="0"/>
    <n v="0"/>
    <n v="0"/>
  </r>
  <r>
    <d v="2017-01-18T00:00:00"/>
    <x v="0"/>
    <x v="17"/>
    <s v="CR 068 Moara Noua"/>
    <s v="Mi"/>
    <x v="0"/>
    <d v="1899-12-30T10:00:00"/>
    <d v="1899-12-30T18:00:00"/>
    <m/>
    <m/>
    <n v="8"/>
    <n v="8"/>
    <n v="0"/>
    <n v="0"/>
    <n v="0"/>
    <n v="0"/>
    <n v="0"/>
    <n v="0"/>
    <n v="0"/>
  </r>
  <r>
    <d v="2017-01-19T00:00:00"/>
    <x v="0"/>
    <x v="18"/>
    <s v="Service Mihnea"/>
    <s v="Jo"/>
    <x v="0"/>
    <d v="1899-12-30T10:00:00"/>
    <d v="1899-12-30T18:00:00"/>
    <m/>
    <m/>
    <n v="8"/>
    <n v="8"/>
    <n v="0"/>
    <n v="0"/>
    <n v="0"/>
    <n v="0"/>
    <n v="0"/>
    <n v="0"/>
    <n v="0"/>
  </r>
  <r>
    <d v="2017-01-20T00:00:00"/>
    <x v="0"/>
    <x v="19"/>
    <s v="ON Call"/>
    <s v="Vi"/>
    <x v="0"/>
    <d v="1899-12-30T10:00:00"/>
    <d v="1899-12-30T18:00:00"/>
    <m/>
    <m/>
    <n v="8"/>
    <n v="8"/>
    <n v="0"/>
    <n v="0"/>
    <n v="0"/>
    <n v="0"/>
    <n v="0"/>
    <n v="0"/>
    <n v="0"/>
  </r>
  <r>
    <d v="2017-01-21T00:00:00"/>
    <x v="0"/>
    <x v="20"/>
    <m/>
    <s v="Sa"/>
    <x v="0"/>
    <m/>
    <m/>
    <m/>
    <m/>
    <n v="0"/>
    <n v="0"/>
    <n v="0"/>
    <n v="0"/>
    <n v="0"/>
    <n v="0"/>
    <n v="0"/>
    <n v="0"/>
    <n v="0"/>
  </r>
  <r>
    <d v="2017-01-22T00:00:00"/>
    <x v="0"/>
    <x v="21"/>
    <m/>
    <s v="Du"/>
    <x v="0"/>
    <m/>
    <m/>
    <m/>
    <m/>
    <n v="0"/>
    <n v="0"/>
    <n v="0"/>
    <n v="0"/>
    <n v="0"/>
    <n v="0"/>
    <n v="0"/>
    <n v="0"/>
    <n v="0"/>
  </r>
  <r>
    <d v="2017-01-23T00:00:00"/>
    <x v="0"/>
    <x v="22"/>
    <s v="BU 050 Politehnica"/>
    <s v="Lu"/>
    <x v="0"/>
    <d v="1899-12-30T10:00:00"/>
    <d v="1899-12-30T18:00:00"/>
    <m/>
    <m/>
    <n v="8"/>
    <n v="8"/>
    <n v="0"/>
    <n v="0"/>
    <n v="0"/>
    <n v="0"/>
    <n v="0"/>
    <n v="0"/>
    <n v="0"/>
  </r>
  <r>
    <d v="2017-01-24T00:00:00"/>
    <x v="0"/>
    <x v="23"/>
    <s v="BU 407 Garoafei"/>
    <s v="Ma"/>
    <x v="0"/>
    <d v="1899-12-30T10:00:00"/>
    <d v="1899-12-30T16:00:00"/>
    <s v="ZL"/>
    <n v="1"/>
    <n v="0"/>
    <n v="5.9999999999999982"/>
    <n v="0"/>
    <n v="5.9999999999999982"/>
    <n v="0"/>
    <n v="0"/>
    <n v="0"/>
    <n v="1"/>
    <n v="0"/>
  </r>
  <r>
    <d v="2017-01-25T00:00:00"/>
    <x v="0"/>
    <x v="24"/>
    <s v="CR 0166 Peretu CST"/>
    <s v="Mi"/>
    <x v="0"/>
    <d v="1899-12-30T10:00:00"/>
    <d v="1899-12-30T18:00:00"/>
    <m/>
    <n v="1"/>
    <n v="8"/>
    <n v="8"/>
    <n v="0"/>
    <n v="0"/>
    <n v="0"/>
    <n v="0"/>
    <n v="0"/>
    <n v="0"/>
    <n v="0"/>
  </r>
  <r>
    <d v="2017-01-26T00:00:00"/>
    <x v="0"/>
    <x v="25"/>
    <s v="ON Call"/>
    <s v="Jo"/>
    <x v="0"/>
    <d v="1899-12-30T10:00:00"/>
    <d v="1899-12-30T18:00:00"/>
    <m/>
    <m/>
    <n v="8"/>
    <n v="8"/>
    <n v="0"/>
    <n v="0"/>
    <n v="0"/>
    <n v="0"/>
    <n v="0"/>
    <n v="0"/>
    <n v="0"/>
  </r>
  <r>
    <d v="2017-01-27T00:00:00"/>
    <x v="0"/>
    <x v="26"/>
    <s v="Bu 898 Palatul Parlamentului"/>
    <s v="Vi"/>
    <x v="0"/>
    <d v="1899-12-30T10:00:00"/>
    <d v="1899-12-30T18:00:00"/>
    <m/>
    <n v="1"/>
    <n v="8"/>
    <n v="8"/>
    <n v="0"/>
    <n v="0"/>
    <n v="0"/>
    <n v="0"/>
    <n v="0"/>
    <n v="0"/>
    <n v="0"/>
  </r>
  <r>
    <d v="2017-01-28T00:00:00"/>
    <x v="0"/>
    <x v="27"/>
    <m/>
    <s v="Sa"/>
    <x v="0"/>
    <m/>
    <m/>
    <m/>
    <m/>
    <n v="0"/>
    <n v="0"/>
    <n v="0"/>
    <n v="0"/>
    <n v="0"/>
    <n v="0"/>
    <n v="0"/>
    <n v="0"/>
    <n v="0"/>
  </r>
  <r>
    <d v="2017-01-29T00:00:00"/>
    <x v="0"/>
    <x v="28"/>
    <m/>
    <s v="Du"/>
    <x v="0"/>
    <m/>
    <m/>
    <m/>
    <m/>
    <n v="0"/>
    <n v="0"/>
    <n v="0"/>
    <n v="0"/>
    <n v="0"/>
    <n v="0"/>
    <n v="0"/>
    <n v="0"/>
    <n v="0"/>
  </r>
  <r>
    <d v="2017-01-30T00:00:00"/>
    <x v="0"/>
    <x v="29"/>
    <s v="Scoala Frig"/>
    <s v="Lu"/>
    <x v="0"/>
    <d v="1899-12-30T10:00:00"/>
    <d v="1899-12-30T18:00:00"/>
    <m/>
    <m/>
    <n v="8"/>
    <n v="8"/>
    <n v="0"/>
    <n v="0"/>
    <n v="0"/>
    <n v="0"/>
    <n v="0"/>
    <n v="0"/>
    <n v="0"/>
  </r>
  <r>
    <d v="2017-01-31T00:00:00"/>
    <x v="0"/>
    <x v="30"/>
    <s v="Scoala Frig"/>
    <s v="Ma"/>
    <x v="0"/>
    <d v="1899-12-30T10:00:00"/>
    <d v="1899-12-30T18:00:00"/>
    <m/>
    <m/>
    <n v="8"/>
    <n v="8"/>
    <n v="0"/>
    <n v="0"/>
    <n v="0"/>
    <n v="0"/>
    <n v="0"/>
    <n v="0"/>
    <n v="0"/>
  </r>
  <r>
    <d v="2017-02-01T00:00:00"/>
    <x v="1"/>
    <x v="0"/>
    <s v="BU 192 Tunari WT"/>
    <s v="Mi"/>
    <x v="0"/>
    <d v="1899-12-30T10:00:00"/>
    <d v="1899-12-30T18:00:00"/>
    <m/>
    <m/>
    <n v="8"/>
    <n v="8"/>
    <n v="0"/>
    <n v="0"/>
    <n v="0"/>
    <n v="0"/>
    <n v="0"/>
    <n v="0"/>
    <n v="0"/>
  </r>
  <r>
    <d v="2017-02-02T00:00:00"/>
    <x v="1"/>
    <x v="1"/>
    <s v="BU 558 Mall Timisoara"/>
    <s v="Jo"/>
    <x v="0"/>
    <d v="1899-12-30T08:00:00"/>
    <d v="1899-12-30T16:00:00"/>
    <m/>
    <m/>
    <n v="8"/>
    <n v="8"/>
    <n v="0"/>
    <n v="0"/>
    <n v="0"/>
    <n v="0"/>
    <n v="0"/>
    <n v="0"/>
    <n v="0"/>
  </r>
  <r>
    <d v="2017-02-03T00:00:00"/>
    <x v="1"/>
    <x v="2"/>
    <s v="CRI Birou"/>
    <s v="Vi"/>
    <x v="0"/>
    <d v="1899-12-30T08:00:00"/>
    <d v="1899-12-30T16:00:00"/>
    <m/>
    <m/>
    <n v="8"/>
    <n v="8"/>
    <n v="0"/>
    <n v="0"/>
    <n v="0"/>
    <n v="0"/>
    <n v="0"/>
    <n v="0"/>
    <n v="0"/>
  </r>
  <r>
    <d v="2017-02-04T00:00:00"/>
    <x v="1"/>
    <x v="3"/>
    <m/>
    <s v="Sa"/>
    <x v="0"/>
    <m/>
    <m/>
    <m/>
    <m/>
    <n v="0"/>
    <n v="0"/>
    <n v="0"/>
    <n v="0"/>
    <n v="0"/>
    <n v="0"/>
    <n v="0"/>
    <n v="0"/>
    <n v="0"/>
  </r>
  <r>
    <d v="2017-02-05T00:00:00"/>
    <x v="1"/>
    <x v="4"/>
    <m/>
    <s v="Du"/>
    <x v="0"/>
    <m/>
    <m/>
    <m/>
    <m/>
    <n v="0"/>
    <n v="0"/>
    <n v="0"/>
    <n v="0"/>
    <n v="0"/>
    <n v="0"/>
    <n v="0"/>
    <n v="0"/>
    <n v="0"/>
  </r>
  <r>
    <d v="2017-02-06T00:00:00"/>
    <x v="1"/>
    <x v="5"/>
    <s v="CO"/>
    <s v="Lu"/>
    <x v="0"/>
    <m/>
    <m/>
    <s v="CO"/>
    <m/>
    <n v="0"/>
    <n v="0"/>
    <n v="0"/>
    <n v="0"/>
    <n v="0"/>
    <n v="1"/>
    <n v="0"/>
    <n v="0"/>
    <n v="0"/>
  </r>
  <r>
    <d v="2017-02-07T00:00:00"/>
    <x v="1"/>
    <x v="6"/>
    <s v="CO"/>
    <s v="Ma"/>
    <x v="0"/>
    <m/>
    <m/>
    <s v="CO"/>
    <m/>
    <n v="0"/>
    <n v="0"/>
    <n v="0"/>
    <n v="0"/>
    <n v="0"/>
    <n v="1"/>
    <n v="0"/>
    <n v="0"/>
    <n v="0"/>
  </r>
  <r>
    <d v="2017-02-08T00:00:00"/>
    <x v="1"/>
    <x v="7"/>
    <s v="BI 0682 Metrou Iancului"/>
    <s v="Mi"/>
    <x v="0"/>
    <d v="1899-12-30T00:00:00"/>
    <d v="1899-12-30T08:00:00"/>
    <m/>
    <n v="1"/>
    <n v="8"/>
    <n v="8"/>
    <n v="6"/>
    <n v="0"/>
    <n v="0"/>
    <n v="0"/>
    <n v="0"/>
    <n v="0"/>
    <n v="0"/>
  </r>
  <r>
    <d v="2017-02-09T00:00:00"/>
    <x v="1"/>
    <x v="8"/>
    <s v="BI 0796 Metrou Anghel Saligni"/>
    <s v="Jo"/>
    <x v="0"/>
    <d v="1899-12-30T00:00:00"/>
    <d v="1899-12-30T08:00:00"/>
    <m/>
    <n v="1"/>
    <n v="8"/>
    <n v="8"/>
    <n v="6"/>
    <n v="0"/>
    <n v="0"/>
    <n v="0"/>
    <n v="0"/>
    <n v="0"/>
    <n v="0"/>
  </r>
  <r>
    <d v="2017-02-10T00:00:00"/>
    <x v="1"/>
    <x v="9"/>
    <s v="BI 0804 Metrou Tineretului"/>
    <s v="Vi"/>
    <x v="0"/>
    <d v="1899-12-30T00:00:00"/>
    <d v="1899-12-30T08:00:00"/>
    <m/>
    <n v="1"/>
    <n v="8"/>
    <n v="8"/>
    <n v="6"/>
    <n v="0"/>
    <n v="0"/>
    <n v="0"/>
    <n v="0"/>
    <n v="0"/>
    <n v="0"/>
  </r>
  <r>
    <d v="2017-02-11T00:00:00"/>
    <x v="1"/>
    <x v="10"/>
    <m/>
    <s v="Sa"/>
    <x v="0"/>
    <m/>
    <m/>
    <m/>
    <m/>
    <n v="0"/>
    <n v="0"/>
    <n v="0"/>
    <n v="0"/>
    <n v="0"/>
    <n v="0"/>
    <n v="0"/>
    <n v="0"/>
    <n v="0"/>
  </r>
  <r>
    <d v="2017-02-12T00:00:00"/>
    <x v="1"/>
    <x v="11"/>
    <m/>
    <s v="Du"/>
    <x v="0"/>
    <m/>
    <m/>
    <m/>
    <m/>
    <n v="0"/>
    <n v="0"/>
    <n v="0"/>
    <n v="0"/>
    <n v="0"/>
    <n v="0"/>
    <n v="0"/>
    <n v="0"/>
    <n v="0"/>
  </r>
  <r>
    <d v="2017-02-13T00:00:00"/>
    <x v="1"/>
    <x v="12"/>
    <s v="BX 613 Mihail_1"/>
    <s v="Lu"/>
    <x v="0"/>
    <d v="1899-12-30T08:00:00"/>
    <d v="1899-12-30T16:00:00"/>
    <m/>
    <n v="1"/>
    <n v="8"/>
    <n v="8"/>
    <n v="0"/>
    <n v="0"/>
    <n v="0"/>
    <n v="0"/>
    <n v="0"/>
    <n v="0"/>
    <n v="0"/>
  </r>
  <r>
    <d v="2017-02-14T00:00:00"/>
    <x v="1"/>
    <x v="13"/>
    <s v="CRI Birou"/>
    <s v="Ma"/>
    <x v="0"/>
    <d v="1899-12-30T09:00:00"/>
    <d v="1899-12-30T17:00:00"/>
    <m/>
    <m/>
    <n v="8"/>
    <n v="8"/>
    <n v="0"/>
    <n v="0"/>
    <n v="0"/>
    <n v="0"/>
    <n v="0"/>
    <n v="0"/>
    <n v="0"/>
  </r>
  <r>
    <d v="2017-02-15T00:00:00"/>
    <x v="1"/>
    <x v="14"/>
    <s v="BE 0444 Dragalina"/>
    <s v="Mi"/>
    <x v="0"/>
    <d v="1899-12-30T09:00:00"/>
    <d v="1899-12-30T17:00:00"/>
    <m/>
    <n v="1"/>
    <n v="8"/>
    <n v="8"/>
    <n v="0"/>
    <n v="0"/>
    <n v="0"/>
    <n v="0"/>
    <n v="0"/>
    <n v="0"/>
    <n v="0"/>
  </r>
  <r>
    <d v="2017-02-16T00:00:00"/>
    <x v="1"/>
    <x v="15"/>
    <s v="ON Call"/>
    <s v="Jo"/>
    <x v="0"/>
    <d v="1899-12-30T10:00:00"/>
    <d v="1899-12-30T18:00:00"/>
    <m/>
    <m/>
    <n v="8"/>
    <n v="8"/>
    <n v="0"/>
    <n v="0"/>
    <n v="0"/>
    <n v="0"/>
    <n v="0"/>
    <n v="0"/>
    <n v="0"/>
  </r>
  <r>
    <d v="2017-02-17T00:00:00"/>
    <x v="1"/>
    <x v="16"/>
    <s v="CR 0024 Furculesti"/>
    <s v="Vi"/>
    <x v="0"/>
    <d v="1899-12-30T10:00:00"/>
    <d v="1899-12-30T18:00:00"/>
    <m/>
    <n v="1"/>
    <n v="8"/>
    <n v="8"/>
    <n v="0"/>
    <n v="0"/>
    <n v="0"/>
    <n v="0"/>
    <n v="0"/>
    <n v="0"/>
    <n v="0"/>
  </r>
  <r>
    <d v="2017-02-18T00:00:00"/>
    <x v="1"/>
    <x v="17"/>
    <s v="Examen Frigotehnie"/>
    <s v="Sa"/>
    <x v="0"/>
    <m/>
    <m/>
    <m/>
    <m/>
    <n v="0"/>
    <n v="0"/>
    <n v="0"/>
    <n v="0"/>
    <n v="0"/>
    <n v="0"/>
    <n v="0"/>
    <n v="0"/>
    <n v="0"/>
  </r>
  <r>
    <d v="2017-02-19T00:00:00"/>
    <x v="1"/>
    <x v="18"/>
    <m/>
    <s v="Du"/>
    <x v="0"/>
    <m/>
    <m/>
    <m/>
    <m/>
    <n v="0"/>
    <n v="0"/>
    <n v="0"/>
    <n v="0"/>
    <n v="0"/>
    <n v="0"/>
    <n v="0"/>
    <n v="0"/>
    <n v="0"/>
  </r>
  <r>
    <d v="2017-02-20T00:00:00"/>
    <x v="1"/>
    <x v="19"/>
    <s v="ON Call"/>
    <s v="Lu"/>
    <x v="0"/>
    <d v="1899-12-30T10:00:00"/>
    <d v="1899-12-30T18:00:00"/>
    <m/>
    <m/>
    <n v="8"/>
    <n v="8"/>
    <n v="0"/>
    <n v="0"/>
    <n v="0"/>
    <n v="0"/>
    <n v="0"/>
    <n v="0"/>
    <n v="0"/>
  </r>
  <r>
    <d v="2017-02-21T00:00:00"/>
    <x v="1"/>
    <x v="20"/>
    <s v="Service Mihnea"/>
    <s v="Ma"/>
    <x v="0"/>
    <d v="1899-12-30T10:00:00"/>
    <d v="1899-12-30T18:00:00"/>
    <m/>
    <m/>
    <n v="8"/>
    <n v="8"/>
    <n v="0"/>
    <n v="0"/>
    <n v="0"/>
    <n v="0"/>
    <n v="0"/>
    <n v="0"/>
    <n v="0"/>
  </r>
  <r>
    <d v="2017-02-22T00:00:00"/>
    <x v="1"/>
    <x v="21"/>
    <s v="ON Call"/>
    <s v="Mi"/>
    <x v="0"/>
    <d v="1899-12-30T10:00:00"/>
    <d v="1899-12-30T18:00:00"/>
    <m/>
    <m/>
    <n v="8"/>
    <n v="8"/>
    <n v="0"/>
    <n v="0"/>
    <n v="0"/>
    <n v="0"/>
    <n v="0"/>
    <n v="0"/>
    <n v="0"/>
  </r>
  <r>
    <d v="2017-02-23T00:00:00"/>
    <x v="1"/>
    <x v="22"/>
    <s v="BE 0830 Carrefour Cefin"/>
    <s v="Jo"/>
    <x v="0"/>
    <d v="1899-12-30T09:00:00"/>
    <d v="1899-12-30T17:00:00"/>
    <s v="CM"/>
    <n v="1"/>
    <n v="8"/>
    <n v="8"/>
    <n v="0"/>
    <n v="0"/>
    <n v="0"/>
    <n v="0"/>
    <n v="1"/>
    <n v="0"/>
    <n v="0"/>
  </r>
  <r>
    <d v="2017-02-24T00:00:00"/>
    <x v="1"/>
    <x v="23"/>
    <s v="BE 0622 Balotesti UM 01802"/>
    <s v="Vi"/>
    <x v="0"/>
    <d v="1899-12-30T08:00:00"/>
    <d v="1899-12-30T16:00:00"/>
    <s v="CM"/>
    <n v="1"/>
    <n v="8"/>
    <n v="8"/>
    <n v="0"/>
    <n v="0"/>
    <n v="0"/>
    <n v="0"/>
    <n v="1"/>
    <n v="0"/>
    <n v="0"/>
  </r>
  <r>
    <d v="2017-02-25T00:00:00"/>
    <x v="1"/>
    <x v="24"/>
    <m/>
    <s v="Sa"/>
    <x v="0"/>
    <m/>
    <m/>
    <m/>
    <m/>
    <n v="0"/>
    <n v="0"/>
    <n v="0"/>
    <n v="0"/>
    <n v="0"/>
    <n v="0"/>
    <n v="0"/>
    <n v="0"/>
    <n v="0"/>
  </r>
  <r>
    <d v="2017-02-26T00:00:00"/>
    <x v="1"/>
    <x v="25"/>
    <m/>
    <s v="Du"/>
    <x v="0"/>
    <m/>
    <m/>
    <m/>
    <m/>
    <n v="0"/>
    <n v="0"/>
    <n v="0"/>
    <n v="0"/>
    <n v="0"/>
    <n v="0"/>
    <n v="0"/>
    <n v="0"/>
    <n v="0"/>
  </r>
  <r>
    <d v="2017-02-27T00:00:00"/>
    <x v="1"/>
    <x v="26"/>
    <s v="BI 0978 Wilbrook"/>
    <s v="Lu"/>
    <x v="0"/>
    <d v="1899-12-30T08:00:00"/>
    <d v="1899-12-30T16:00:00"/>
    <s v="CM"/>
    <n v="1"/>
    <n v="8"/>
    <n v="8"/>
    <n v="0"/>
    <n v="0"/>
    <n v="0"/>
    <n v="0"/>
    <n v="1"/>
    <n v="0"/>
    <n v="0"/>
  </r>
  <r>
    <d v="2017-02-28T00:00:00"/>
    <x v="1"/>
    <x v="27"/>
    <s v="BU 089 Ion Bratianu"/>
    <s v="Ma"/>
    <x v="0"/>
    <d v="1899-12-30T09:00:00"/>
    <d v="1899-12-30T17:00:00"/>
    <m/>
    <m/>
    <n v="8"/>
    <n v="8"/>
    <n v="0"/>
    <n v="0"/>
    <n v="0"/>
    <n v="0"/>
    <n v="0"/>
    <n v="0"/>
    <n v="0"/>
  </r>
  <r>
    <d v="2017-03-01T00:00:00"/>
    <x v="2"/>
    <x v="0"/>
    <s v="BI 0696 Metrou Aparatorii Patriei"/>
    <s v="Mi"/>
    <x v="0"/>
    <d v="1899-12-30T09:00:00"/>
    <d v="1899-12-30T17:00:00"/>
    <s v="CM"/>
    <n v="1"/>
    <n v="8"/>
    <n v="8"/>
    <n v="0"/>
    <n v="0"/>
    <n v="0"/>
    <n v="0"/>
    <n v="1"/>
    <n v="0"/>
    <n v="0"/>
  </r>
  <r>
    <d v="2017-03-02T00:00:00"/>
    <x v="2"/>
    <x v="1"/>
    <s v="BI 0773 Crystal Tower"/>
    <s v="Jo"/>
    <x v="0"/>
    <d v="1899-12-30T08:00:00"/>
    <d v="1899-12-30T16:00:00"/>
    <s v="CM"/>
    <n v="1"/>
    <n v="8"/>
    <n v="8"/>
    <n v="0"/>
    <n v="0"/>
    <n v="0"/>
    <n v="0"/>
    <n v="1"/>
    <n v="0"/>
    <n v="0"/>
  </r>
  <r>
    <d v="2017-03-03T00:00:00"/>
    <x v="2"/>
    <x v="2"/>
    <m/>
    <s v="Vi"/>
    <x v="0"/>
    <m/>
    <m/>
    <m/>
    <m/>
    <n v="8"/>
    <n v="0"/>
    <n v="0"/>
    <n v="0"/>
    <n v="-8"/>
    <n v="0"/>
    <n v="0"/>
    <n v="0"/>
    <n v="0"/>
  </r>
  <r>
    <d v="2017-03-04T00:00:00"/>
    <x v="2"/>
    <x v="3"/>
    <m/>
    <s v="Sa"/>
    <x v="0"/>
    <m/>
    <m/>
    <m/>
    <m/>
    <n v="0"/>
    <n v="0"/>
    <n v="0"/>
    <n v="0"/>
    <n v="0"/>
    <n v="0"/>
    <n v="0"/>
    <n v="0"/>
    <n v="0"/>
  </r>
  <r>
    <d v="2017-03-05T00:00:00"/>
    <x v="2"/>
    <x v="4"/>
    <m/>
    <s v="Du"/>
    <x v="0"/>
    <m/>
    <m/>
    <m/>
    <m/>
    <n v="0"/>
    <n v="0"/>
    <n v="0"/>
    <n v="0"/>
    <n v="0"/>
    <n v="0"/>
    <n v="0"/>
    <n v="0"/>
    <n v="0"/>
  </r>
  <r>
    <d v="2017-03-06T00:00:00"/>
    <x v="2"/>
    <x v="5"/>
    <m/>
    <s v="Lu"/>
    <x v="0"/>
    <m/>
    <m/>
    <m/>
    <m/>
    <n v="8"/>
    <n v="0"/>
    <n v="0"/>
    <n v="0"/>
    <n v="-8"/>
    <n v="0"/>
    <n v="0"/>
    <n v="0"/>
    <n v="0"/>
  </r>
  <r>
    <d v="2017-03-07T00:00:00"/>
    <x v="2"/>
    <x v="6"/>
    <m/>
    <s v="Ma"/>
    <x v="0"/>
    <m/>
    <m/>
    <m/>
    <m/>
    <n v="8"/>
    <n v="0"/>
    <n v="0"/>
    <n v="0"/>
    <n v="-8"/>
    <n v="0"/>
    <n v="0"/>
    <n v="0"/>
    <n v="0"/>
  </r>
  <r>
    <d v="2017-03-08T00:00:00"/>
    <x v="2"/>
    <x v="7"/>
    <m/>
    <s v="Mi"/>
    <x v="0"/>
    <m/>
    <m/>
    <m/>
    <m/>
    <n v="8"/>
    <n v="0"/>
    <n v="0"/>
    <n v="0"/>
    <n v="-8"/>
    <n v="0"/>
    <n v="0"/>
    <n v="0"/>
    <n v="0"/>
  </r>
  <r>
    <d v="2017-03-09T00:00:00"/>
    <x v="2"/>
    <x v="8"/>
    <m/>
    <s v="Jo"/>
    <x v="0"/>
    <m/>
    <m/>
    <m/>
    <m/>
    <n v="8"/>
    <n v="0"/>
    <n v="0"/>
    <n v="0"/>
    <n v="-8"/>
    <n v="0"/>
    <n v="0"/>
    <n v="0"/>
    <n v="0"/>
  </r>
  <r>
    <d v="2017-03-10T00:00:00"/>
    <x v="2"/>
    <x v="9"/>
    <m/>
    <s v="Vi"/>
    <x v="0"/>
    <m/>
    <m/>
    <m/>
    <m/>
    <n v="8"/>
    <n v="0"/>
    <n v="0"/>
    <n v="0"/>
    <n v="-8"/>
    <n v="0"/>
    <n v="0"/>
    <n v="0"/>
    <n v="0"/>
  </r>
  <r>
    <d v="2017-03-11T00:00:00"/>
    <x v="2"/>
    <x v="10"/>
    <m/>
    <s v="Sa"/>
    <x v="0"/>
    <m/>
    <m/>
    <m/>
    <m/>
    <n v="0"/>
    <n v="0"/>
    <n v="0"/>
    <n v="0"/>
    <n v="0"/>
    <n v="0"/>
    <n v="0"/>
    <n v="0"/>
    <n v="0"/>
  </r>
  <r>
    <d v="2017-03-12T00:00:00"/>
    <x v="2"/>
    <x v="11"/>
    <m/>
    <s v="Du"/>
    <x v="0"/>
    <m/>
    <m/>
    <m/>
    <m/>
    <n v="0"/>
    <n v="0"/>
    <n v="0"/>
    <n v="0"/>
    <n v="0"/>
    <n v="0"/>
    <n v="0"/>
    <n v="0"/>
    <n v="0"/>
  </r>
  <r>
    <d v="2017-03-13T00:00:00"/>
    <x v="2"/>
    <x v="12"/>
    <m/>
    <s v="Lu"/>
    <x v="0"/>
    <m/>
    <m/>
    <m/>
    <m/>
    <n v="8"/>
    <n v="0"/>
    <n v="0"/>
    <n v="0"/>
    <n v="-8"/>
    <n v="0"/>
    <n v="0"/>
    <n v="0"/>
    <n v="0"/>
  </r>
  <r>
    <d v="2017-03-14T00:00:00"/>
    <x v="2"/>
    <x v="13"/>
    <m/>
    <s v="Ma"/>
    <x v="0"/>
    <m/>
    <m/>
    <m/>
    <m/>
    <n v="8"/>
    <n v="0"/>
    <n v="0"/>
    <n v="0"/>
    <n v="-8"/>
    <n v="0"/>
    <n v="0"/>
    <n v="0"/>
    <n v="0"/>
  </r>
  <r>
    <d v="2017-03-15T00:00:00"/>
    <x v="2"/>
    <x v="14"/>
    <m/>
    <s v="Mi"/>
    <x v="0"/>
    <m/>
    <m/>
    <m/>
    <m/>
    <n v="8"/>
    <n v="0"/>
    <n v="0"/>
    <n v="0"/>
    <n v="-8"/>
    <n v="0"/>
    <n v="0"/>
    <n v="0"/>
    <n v="0"/>
  </r>
  <r>
    <d v="2017-03-16T00:00:00"/>
    <x v="2"/>
    <x v="15"/>
    <m/>
    <s v="Jo"/>
    <x v="0"/>
    <m/>
    <m/>
    <m/>
    <m/>
    <n v="8"/>
    <n v="0"/>
    <n v="0"/>
    <n v="0"/>
    <n v="-8"/>
    <n v="0"/>
    <n v="0"/>
    <n v="0"/>
    <n v="0"/>
  </r>
  <r>
    <d v="2017-03-17T00:00:00"/>
    <x v="2"/>
    <x v="16"/>
    <m/>
    <s v="Vi"/>
    <x v="0"/>
    <m/>
    <m/>
    <m/>
    <m/>
    <n v="8"/>
    <n v="0"/>
    <n v="0"/>
    <n v="0"/>
    <n v="-8"/>
    <n v="0"/>
    <n v="0"/>
    <n v="0"/>
    <n v="0"/>
  </r>
  <r>
    <d v="2017-03-18T00:00:00"/>
    <x v="2"/>
    <x v="17"/>
    <m/>
    <s v="Sa"/>
    <x v="0"/>
    <m/>
    <m/>
    <m/>
    <m/>
    <n v="0"/>
    <n v="0"/>
    <n v="0"/>
    <n v="0"/>
    <n v="0"/>
    <n v="0"/>
    <n v="0"/>
    <n v="0"/>
    <n v="0"/>
  </r>
  <r>
    <d v="2017-03-19T00:00:00"/>
    <x v="2"/>
    <x v="18"/>
    <m/>
    <s v="Du"/>
    <x v="0"/>
    <m/>
    <m/>
    <m/>
    <m/>
    <n v="0"/>
    <n v="0"/>
    <n v="0"/>
    <n v="0"/>
    <n v="0"/>
    <n v="0"/>
    <n v="0"/>
    <n v="0"/>
    <n v="0"/>
  </r>
  <r>
    <d v="2017-03-20T00:00:00"/>
    <x v="2"/>
    <x v="19"/>
    <m/>
    <s v="Lu"/>
    <x v="0"/>
    <m/>
    <m/>
    <m/>
    <m/>
    <n v="8"/>
    <n v="0"/>
    <n v="0"/>
    <n v="0"/>
    <n v="-8"/>
    <n v="0"/>
    <n v="0"/>
    <n v="0"/>
    <n v="0"/>
  </r>
  <r>
    <d v="2017-03-21T00:00:00"/>
    <x v="2"/>
    <x v="20"/>
    <m/>
    <s v="Ma"/>
    <x v="0"/>
    <m/>
    <m/>
    <m/>
    <m/>
    <n v="8"/>
    <n v="0"/>
    <n v="0"/>
    <n v="0"/>
    <n v="-8"/>
    <n v="0"/>
    <n v="0"/>
    <n v="0"/>
    <n v="0"/>
  </r>
  <r>
    <d v="2017-03-22T00:00:00"/>
    <x v="2"/>
    <x v="21"/>
    <m/>
    <s v="Mi"/>
    <x v="0"/>
    <m/>
    <m/>
    <m/>
    <m/>
    <n v="8"/>
    <n v="0"/>
    <n v="0"/>
    <n v="0"/>
    <n v="-8"/>
    <n v="0"/>
    <n v="0"/>
    <n v="0"/>
    <n v="0"/>
  </r>
  <r>
    <d v="2017-03-23T00:00:00"/>
    <x v="2"/>
    <x v="22"/>
    <m/>
    <s v="Jo"/>
    <x v="0"/>
    <m/>
    <m/>
    <m/>
    <m/>
    <n v="8"/>
    <n v="0"/>
    <n v="0"/>
    <n v="0"/>
    <n v="-8"/>
    <n v="0"/>
    <n v="0"/>
    <n v="0"/>
    <n v="0"/>
  </r>
  <r>
    <d v="2017-03-24T00:00:00"/>
    <x v="2"/>
    <x v="23"/>
    <m/>
    <s v="Vi"/>
    <x v="0"/>
    <m/>
    <m/>
    <m/>
    <m/>
    <n v="8"/>
    <n v="0"/>
    <n v="0"/>
    <n v="0"/>
    <n v="-8"/>
    <n v="0"/>
    <n v="0"/>
    <n v="0"/>
    <n v="0"/>
  </r>
  <r>
    <d v="2017-03-25T00:00:00"/>
    <x v="2"/>
    <x v="24"/>
    <m/>
    <s v="Sa"/>
    <x v="0"/>
    <m/>
    <m/>
    <m/>
    <m/>
    <n v="0"/>
    <n v="0"/>
    <n v="0"/>
    <n v="0"/>
    <n v="0"/>
    <n v="0"/>
    <n v="0"/>
    <n v="0"/>
    <n v="0"/>
  </r>
  <r>
    <d v="2017-03-26T00:00:00"/>
    <x v="2"/>
    <x v="25"/>
    <m/>
    <s v="Du"/>
    <x v="0"/>
    <m/>
    <m/>
    <m/>
    <m/>
    <n v="0"/>
    <n v="0"/>
    <n v="0"/>
    <n v="0"/>
    <n v="0"/>
    <n v="0"/>
    <n v="0"/>
    <n v="0"/>
    <n v="0"/>
  </r>
  <r>
    <d v="2017-03-27T00:00:00"/>
    <x v="2"/>
    <x v="26"/>
    <m/>
    <s v="Lu"/>
    <x v="0"/>
    <m/>
    <m/>
    <m/>
    <m/>
    <n v="8"/>
    <n v="0"/>
    <n v="0"/>
    <n v="0"/>
    <n v="-8"/>
    <n v="0"/>
    <n v="0"/>
    <n v="0"/>
    <n v="0"/>
  </r>
  <r>
    <d v="2017-03-28T00:00:00"/>
    <x v="2"/>
    <x v="27"/>
    <m/>
    <s v="Ma"/>
    <x v="0"/>
    <m/>
    <m/>
    <m/>
    <m/>
    <n v="8"/>
    <n v="0"/>
    <n v="0"/>
    <n v="0"/>
    <n v="-8"/>
    <n v="0"/>
    <n v="0"/>
    <n v="0"/>
    <n v="0"/>
  </r>
  <r>
    <d v="2017-03-29T00:00:00"/>
    <x v="2"/>
    <x v="28"/>
    <m/>
    <s v="Mi"/>
    <x v="0"/>
    <m/>
    <m/>
    <m/>
    <m/>
    <n v="8"/>
    <n v="0"/>
    <n v="0"/>
    <n v="0"/>
    <n v="-8"/>
    <n v="0"/>
    <n v="0"/>
    <n v="0"/>
    <n v="0"/>
  </r>
  <r>
    <d v="2017-03-30T00:00:00"/>
    <x v="2"/>
    <x v="29"/>
    <m/>
    <s v="Jo"/>
    <x v="0"/>
    <m/>
    <m/>
    <m/>
    <m/>
    <n v="8"/>
    <n v="0"/>
    <n v="0"/>
    <n v="0"/>
    <n v="-8"/>
    <n v="0"/>
    <n v="0"/>
    <n v="0"/>
    <n v="0"/>
  </r>
  <r>
    <d v="2017-03-31T00:00:00"/>
    <x v="2"/>
    <x v="30"/>
    <m/>
    <s v="Vi"/>
    <x v="0"/>
    <m/>
    <m/>
    <m/>
    <m/>
    <n v="8"/>
    <n v="0"/>
    <n v="0"/>
    <n v="0"/>
    <n v="-8"/>
    <n v="0"/>
    <n v="0"/>
    <n v="0"/>
    <n v="0"/>
  </r>
  <r>
    <d v="2017-04-01T00:00:00"/>
    <x v="3"/>
    <x v="0"/>
    <m/>
    <s v="Sa"/>
    <x v="0"/>
    <m/>
    <m/>
    <m/>
    <m/>
    <n v="0"/>
    <n v="0"/>
    <n v="0"/>
    <n v="0"/>
    <n v="0"/>
    <n v="0"/>
    <n v="0"/>
    <n v="0"/>
    <n v="0"/>
  </r>
  <r>
    <d v="2017-04-02T00:00:00"/>
    <x v="3"/>
    <x v="1"/>
    <m/>
    <s v="Du"/>
    <x v="0"/>
    <m/>
    <m/>
    <m/>
    <m/>
    <n v="0"/>
    <n v="0"/>
    <n v="0"/>
    <n v="0"/>
    <n v="0"/>
    <n v="0"/>
    <n v="0"/>
    <n v="0"/>
    <n v="0"/>
  </r>
  <r>
    <d v="2017-04-03T00:00:00"/>
    <x v="3"/>
    <x v="2"/>
    <m/>
    <s v="Lu"/>
    <x v="0"/>
    <m/>
    <m/>
    <m/>
    <m/>
    <n v="8"/>
    <n v="0"/>
    <n v="0"/>
    <n v="0"/>
    <n v="-8"/>
    <n v="0"/>
    <n v="0"/>
    <n v="0"/>
    <n v="0"/>
  </r>
  <r>
    <d v="2017-04-04T00:00:00"/>
    <x v="3"/>
    <x v="3"/>
    <m/>
    <s v="Ma"/>
    <x v="0"/>
    <m/>
    <m/>
    <m/>
    <m/>
    <n v="8"/>
    <n v="0"/>
    <n v="0"/>
    <n v="0"/>
    <n v="-8"/>
    <n v="0"/>
    <n v="0"/>
    <n v="0"/>
    <n v="0"/>
  </r>
  <r>
    <d v="2017-04-05T00:00:00"/>
    <x v="3"/>
    <x v="4"/>
    <m/>
    <s v="Mi"/>
    <x v="0"/>
    <m/>
    <m/>
    <m/>
    <m/>
    <n v="8"/>
    <n v="0"/>
    <n v="0"/>
    <n v="0"/>
    <n v="-8"/>
    <n v="0"/>
    <n v="0"/>
    <n v="0"/>
    <n v="0"/>
  </r>
  <r>
    <d v="2017-04-06T00:00:00"/>
    <x v="3"/>
    <x v="5"/>
    <m/>
    <s v="Jo"/>
    <x v="0"/>
    <m/>
    <m/>
    <m/>
    <m/>
    <n v="8"/>
    <n v="0"/>
    <n v="0"/>
    <n v="0"/>
    <n v="-8"/>
    <n v="0"/>
    <n v="0"/>
    <n v="0"/>
    <n v="0"/>
  </r>
  <r>
    <d v="2017-04-07T00:00:00"/>
    <x v="3"/>
    <x v="6"/>
    <m/>
    <s v="Vi"/>
    <x v="0"/>
    <m/>
    <m/>
    <m/>
    <m/>
    <n v="8"/>
    <n v="0"/>
    <n v="0"/>
    <n v="0"/>
    <n v="-8"/>
    <n v="0"/>
    <n v="0"/>
    <n v="0"/>
    <n v="0"/>
  </r>
  <r>
    <d v="2017-04-08T00:00:00"/>
    <x v="3"/>
    <x v="7"/>
    <m/>
    <s v="Sa"/>
    <x v="0"/>
    <m/>
    <m/>
    <m/>
    <m/>
    <n v="0"/>
    <n v="0"/>
    <n v="0"/>
    <n v="0"/>
    <n v="0"/>
    <n v="0"/>
    <n v="0"/>
    <n v="0"/>
    <n v="0"/>
  </r>
  <r>
    <d v="2017-04-09T00:00:00"/>
    <x v="3"/>
    <x v="8"/>
    <m/>
    <s v="Du"/>
    <x v="0"/>
    <m/>
    <m/>
    <m/>
    <m/>
    <n v="0"/>
    <n v="0"/>
    <n v="0"/>
    <n v="0"/>
    <n v="0"/>
    <n v="0"/>
    <n v="0"/>
    <n v="0"/>
    <n v="0"/>
  </r>
  <r>
    <d v="2017-04-10T00:00:00"/>
    <x v="3"/>
    <x v="9"/>
    <m/>
    <s v="Lu"/>
    <x v="0"/>
    <m/>
    <m/>
    <m/>
    <m/>
    <n v="8"/>
    <n v="0"/>
    <n v="0"/>
    <n v="0"/>
    <n v="-8"/>
    <n v="0"/>
    <n v="0"/>
    <n v="0"/>
    <n v="0"/>
  </r>
  <r>
    <d v="2017-04-11T00:00:00"/>
    <x v="3"/>
    <x v="10"/>
    <m/>
    <s v="Ma"/>
    <x v="0"/>
    <m/>
    <m/>
    <m/>
    <m/>
    <n v="8"/>
    <n v="0"/>
    <n v="0"/>
    <n v="0"/>
    <n v="-8"/>
    <n v="0"/>
    <n v="0"/>
    <n v="0"/>
    <n v="0"/>
  </r>
  <r>
    <d v="2017-04-12T00:00:00"/>
    <x v="3"/>
    <x v="11"/>
    <m/>
    <s v="Mi"/>
    <x v="0"/>
    <m/>
    <m/>
    <m/>
    <m/>
    <n v="8"/>
    <n v="0"/>
    <n v="0"/>
    <n v="0"/>
    <n v="-8"/>
    <n v="0"/>
    <n v="0"/>
    <n v="0"/>
    <n v="0"/>
  </r>
  <r>
    <d v="2017-04-13T00:00:00"/>
    <x v="3"/>
    <x v="12"/>
    <m/>
    <s v="Jo"/>
    <x v="0"/>
    <m/>
    <m/>
    <m/>
    <m/>
    <n v="8"/>
    <n v="0"/>
    <n v="0"/>
    <n v="0"/>
    <n v="-8"/>
    <n v="0"/>
    <n v="0"/>
    <n v="0"/>
    <n v="0"/>
  </r>
  <r>
    <d v="2017-04-14T00:00:00"/>
    <x v="3"/>
    <x v="13"/>
    <m/>
    <s v="Vi"/>
    <x v="0"/>
    <m/>
    <m/>
    <m/>
    <m/>
    <n v="8"/>
    <n v="0"/>
    <n v="0"/>
    <n v="0"/>
    <n v="-8"/>
    <n v="0"/>
    <n v="0"/>
    <n v="0"/>
    <n v="0"/>
  </r>
  <r>
    <d v="2017-04-15T00:00:00"/>
    <x v="3"/>
    <x v="14"/>
    <m/>
    <s v="Sa"/>
    <x v="0"/>
    <m/>
    <m/>
    <m/>
    <m/>
    <n v="0"/>
    <n v="0"/>
    <n v="0"/>
    <n v="0"/>
    <n v="0"/>
    <n v="0"/>
    <n v="0"/>
    <n v="0"/>
    <n v="0"/>
  </r>
  <r>
    <d v="2017-04-16T00:00:00"/>
    <x v="3"/>
    <x v="15"/>
    <m/>
    <s v="Du"/>
    <x v="0"/>
    <m/>
    <m/>
    <m/>
    <m/>
    <n v="0"/>
    <n v="0"/>
    <n v="0"/>
    <n v="0"/>
    <n v="0"/>
    <n v="0"/>
    <n v="0"/>
    <n v="0"/>
    <n v="0"/>
  </r>
  <r>
    <d v="2017-04-17T00:00:00"/>
    <x v="3"/>
    <x v="16"/>
    <m/>
    <s v="Lu"/>
    <x v="0"/>
    <m/>
    <m/>
    <m/>
    <m/>
    <n v="0"/>
    <n v="0"/>
    <n v="0"/>
    <n v="0"/>
    <n v="0"/>
    <n v="0"/>
    <n v="0"/>
    <n v="0"/>
    <n v="0"/>
  </r>
  <r>
    <d v="2017-04-18T00:00:00"/>
    <x v="3"/>
    <x v="17"/>
    <m/>
    <s v="Ma"/>
    <x v="0"/>
    <m/>
    <m/>
    <m/>
    <m/>
    <n v="8"/>
    <n v="0"/>
    <n v="0"/>
    <n v="0"/>
    <n v="-8"/>
    <n v="0"/>
    <n v="0"/>
    <n v="0"/>
    <n v="0"/>
  </r>
  <r>
    <d v="2017-04-19T00:00:00"/>
    <x v="3"/>
    <x v="18"/>
    <m/>
    <s v="Mi"/>
    <x v="0"/>
    <m/>
    <m/>
    <m/>
    <m/>
    <n v="8"/>
    <n v="0"/>
    <n v="0"/>
    <n v="0"/>
    <n v="-8"/>
    <n v="0"/>
    <n v="0"/>
    <n v="0"/>
    <n v="0"/>
  </r>
  <r>
    <d v="2017-04-20T00:00:00"/>
    <x v="3"/>
    <x v="19"/>
    <m/>
    <s v="Jo"/>
    <x v="0"/>
    <m/>
    <m/>
    <m/>
    <m/>
    <n v="8"/>
    <n v="0"/>
    <n v="0"/>
    <n v="0"/>
    <n v="-8"/>
    <n v="0"/>
    <n v="0"/>
    <n v="0"/>
    <n v="0"/>
  </r>
  <r>
    <d v="2017-04-21T00:00:00"/>
    <x v="3"/>
    <x v="20"/>
    <m/>
    <s v="Vi"/>
    <x v="0"/>
    <m/>
    <m/>
    <m/>
    <m/>
    <n v="8"/>
    <n v="0"/>
    <n v="0"/>
    <n v="0"/>
    <n v="-8"/>
    <n v="0"/>
    <n v="0"/>
    <n v="0"/>
    <n v="0"/>
  </r>
  <r>
    <d v="2017-04-22T00:00:00"/>
    <x v="3"/>
    <x v="21"/>
    <m/>
    <s v="Sa"/>
    <x v="0"/>
    <m/>
    <m/>
    <m/>
    <m/>
    <n v="0"/>
    <n v="0"/>
    <n v="0"/>
    <n v="0"/>
    <n v="0"/>
    <n v="0"/>
    <n v="0"/>
    <n v="0"/>
    <n v="0"/>
  </r>
  <r>
    <d v="2017-04-23T00:00:00"/>
    <x v="3"/>
    <x v="22"/>
    <m/>
    <s v="Du"/>
    <x v="0"/>
    <m/>
    <m/>
    <m/>
    <m/>
    <n v="0"/>
    <n v="0"/>
    <n v="0"/>
    <n v="0"/>
    <n v="0"/>
    <n v="0"/>
    <n v="0"/>
    <n v="0"/>
    <n v="0"/>
  </r>
  <r>
    <d v="2017-04-24T00:00:00"/>
    <x v="3"/>
    <x v="23"/>
    <m/>
    <s v="Lu"/>
    <x v="0"/>
    <m/>
    <m/>
    <m/>
    <m/>
    <n v="8"/>
    <n v="0"/>
    <n v="0"/>
    <n v="0"/>
    <n v="-8"/>
    <n v="0"/>
    <n v="0"/>
    <n v="0"/>
    <n v="0"/>
  </r>
  <r>
    <d v="2017-04-25T00:00:00"/>
    <x v="3"/>
    <x v="24"/>
    <m/>
    <s v="Ma"/>
    <x v="0"/>
    <m/>
    <m/>
    <m/>
    <m/>
    <n v="8"/>
    <n v="0"/>
    <n v="0"/>
    <n v="0"/>
    <n v="-8"/>
    <n v="0"/>
    <n v="0"/>
    <n v="0"/>
    <n v="0"/>
  </r>
  <r>
    <d v="2017-04-26T00:00:00"/>
    <x v="3"/>
    <x v="25"/>
    <m/>
    <s v="Mi"/>
    <x v="0"/>
    <m/>
    <m/>
    <m/>
    <m/>
    <n v="8"/>
    <n v="0"/>
    <n v="0"/>
    <n v="0"/>
    <n v="-8"/>
    <n v="0"/>
    <n v="0"/>
    <n v="0"/>
    <n v="0"/>
  </r>
  <r>
    <d v="2017-04-27T00:00:00"/>
    <x v="3"/>
    <x v="26"/>
    <m/>
    <s v="Jo"/>
    <x v="0"/>
    <m/>
    <m/>
    <m/>
    <m/>
    <n v="8"/>
    <n v="0"/>
    <n v="0"/>
    <n v="0"/>
    <n v="-8"/>
    <n v="0"/>
    <n v="0"/>
    <n v="0"/>
    <n v="0"/>
  </r>
  <r>
    <d v="2017-04-28T00:00:00"/>
    <x v="3"/>
    <x v="27"/>
    <m/>
    <s v="Vi"/>
    <x v="0"/>
    <m/>
    <m/>
    <m/>
    <m/>
    <n v="8"/>
    <n v="0"/>
    <n v="0"/>
    <n v="0"/>
    <n v="-8"/>
    <n v="0"/>
    <n v="0"/>
    <n v="0"/>
    <n v="0"/>
  </r>
  <r>
    <d v="2017-04-29T00:00:00"/>
    <x v="3"/>
    <x v="28"/>
    <m/>
    <s v="Sa"/>
    <x v="0"/>
    <m/>
    <m/>
    <m/>
    <m/>
    <n v="0"/>
    <n v="0"/>
    <n v="0"/>
    <n v="0"/>
    <n v="0"/>
    <n v="0"/>
    <n v="0"/>
    <n v="0"/>
    <n v="0"/>
  </r>
  <r>
    <d v="2017-04-30T00:00:00"/>
    <x v="3"/>
    <x v="29"/>
    <m/>
    <s v="Du"/>
    <x v="0"/>
    <m/>
    <m/>
    <m/>
    <m/>
    <n v="0"/>
    <n v="0"/>
    <n v="0"/>
    <n v="0"/>
    <n v="0"/>
    <n v="0"/>
    <n v="0"/>
    <n v="0"/>
    <n v="0"/>
  </r>
  <r>
    <d v="2017-05-01T00:00:00"/>
    <x v="4"/>
    <x v="0"/>
    <m/>
    <s v="Lu"/>
    <x v="0"/>
    <m/>
    <m/>
    <m/>
    <m/>
    <n v="0"/>
    <n v="0"/>
    <n v="0"/>
    <n v="0"/>
    <n v="0"/>
    <n v="0"/>
    <n v="0"/>
    <n v="0"/>
    <n v="0"/>
  </r>
  <r>
    <d v="2017-05-02T00:00:00"/>
    <x v="4"/>
    <x v="1"/>
    <m/>
    <s v="Ma"/>
    <x v="0"/>
    <m/>
    <m/>
    <m/>
    <m/>
    <n v="8"/>
    <n v="0"/>
    <n v="0"/>
    <n v="0"/>
    <n v="-8"/>
    <n v="0"/>
    <n v="0"/>
    <n v="0"/>
    <n v="0"/>
  </r>
  <r>
    <d v="2017-05-03T00:00:00"/>
    <x v="4"/>
    <x v="2"/>
    <m/>
    <s v="Mi"/>
    <x v="0"/>
    <m/>
    <m/>
    <m/>
    <m/>
    <n v="8"/>
    <n v="0"/>
    <n v="0"/>
    <n v="0"/>
    <n v="-8"/>
    <n v="0"/>
    <n v="0"/>
    <n v="0"/>
    <n v="0"/>
  </r>
  <r>
    <d v="2017-05-04T00:00:00"/>
    <x v="4"/>
    <x v="3"/>
    <m/>
    <s v="Jo"/>
    <x v="0"/>
    <m/>
    <m/>
    <m/>
    <m/>
    <n v="8"/>
    <n v="0"/>
    <n v="0"/>
    <n v="0"/>
    <n v="-8"/>
    <n v="0"/>
    <n v="0"/>
    <n v="0"/>
    <n v="0"/>
  </r>
  <r>
    <d v="2017-05-05T00:00:00"/>
    <x v="4"/>
    <x v="4"/>
    <m/>
    <s v="Vi"/>
    <x v="0"/>
    <m/>
    <m/>
    <m/>
    <m/>
    <n v="8"/>
    <n v="0"/>
    <n v="0"/>
    <n v="0"/>
    <n v="-8"/>
    <n v="0"/>
    <n v="0"/>
    <n v="0"/>
    <n v="0"/>
  </r>
  <r>
    <d v="2017-05-06T00:00:00"/>
    <x v="4"/>
    <x v="5"/>
    <m/>
    <s v="Sa"/>
    <x v="0"/>
    <m/>
    <m/>
    <m/>
    <m/>
    <n v="0"/>
    <n v="0"/>
    <n v="0"/>
    <n v="0"/>
    <n v="0"/>
    <n v="0"/>
    <n v="0"/>
    <n v="0"/>
    <n v="0"/>
  </r>
  <r>
    <d v="2017-05-07T00:00:00"/>
    <x v="4"/>
    <x v="6"/>
    <m/>
    <s v="Du"/>
    <x v="0"/>
    <m/>
    <m/>
    <m/>
    <m/>
    <n v="0"/>
    <n v="0"/>
    <n v="0"/>
    <n v="0"/>
    <n v="0"/>
    <n v="0"/>
    <n v="0"/>
    <n v="0"/>
    <n v="0"/>
  </r>
  <r>
    <d v="2017-05-08T00:00:00"/>
    <x v="4"/>
    <x v="7"/>
    <m/>
    <s v="Lu"/>
    <x v="0"/>
    <m/>
    <m/>
    <m/>
    <m/>
    <n v="8"/>
    <n v="0"/>
    <n v="0"/>
    <n v="0"/>
    <n v="-8"/>
    <n v="0"/>
    <n v="0"/>
    <n v="0"/>
    <n v="0"/>
  </r>
  <r>
    <d v="2017-05-09T00:00:00"/>
    <x v="4"/>
    <x v="8"/>
    <m/>
    <s v="Ma"/>
    <x v="0"/>
    <m/>
    <m/>
    <m/>
    <m/>
    <n v="8"/>
    <n v="0"/>
    <n v="0"/>
    <n v="0"/>
    <n v="-8"/>
    <n v="0"/>
    <n v="0"/>
    <n v="0"/>
    <n v="0"/>
  </r>
  <r>
    <d v="2017-05-10T00:00:00"/>
    <x v="4"/>
    <x v="9"/>
    <m/>
    <s v="Mi"/>
    <x v="0"/>
    <m/>
    <m/>
    <m/>
    <m/>
    <n v="8"/>
    <n v="0"/>
    <n v="0"/>
    <n v="0"/>
    <n v="-8"/>
    <n v="0"/>
    <n v="0"/>
    <n v="0"/>
    <n v="0"/>
  </r>
  <r>
    <d v="2017-05-11T00:00:00"/>
    <x v="4"/>
    <x v="10"/>
    <m/>
    <s v="Jo"/>
    <x v="0"/>
    <m/>
    <m/>
    <m/>
    <m/>
    <n v="8"/>
    <n v="0"/>
    <n v="0"/>
    <n v="0"/>
    <n v="-8"/>
    <n v="0"/>
    <n v="0"/>
    <n v="0"/>
    <n v="0"/>
  </r>
  <r>
    <d v="2017-05-12T00:00:00"/>
    <x v="4"/>
    <x v="11"/>
    <m/>
    <s v="Vi"/>
    <x v="0"/>
    <m/>
    <m/>
    <m/>
    <m/>
    <n v="8"/>
    <n v="0"/>
    <n v="0"/>
    <n v="0"/>
    <n v="-8"/>
    <n v="0"/>
    <n v="0"/>
    <n v="0"/>
    <n v="0"/>
  </r>
  <r>
    <d v="2017-05-13T00:00:00"/>
    <x v="4"/>
    <x v="12"/>
    <m/>
    <s v="Sa"/>
    <x v="0"/>
    <m/>
    <m/>
    <m/>
    <m/>
    <n v="0"/>
    <n v="0"/>
    <n v="0"/>
    <n v="0"/>
    <n v="0"/>
    <n v="0"/>
    <n v="0"/>
    <n v="0"/>
    <n v="0"/>
  </r>
  <r>
    <d v="2017-05-14T00:00:00"/>
    <x v="4"/>
    <x v="13"/>
    <m/>
    <s v="Du"/>
    <x v="0"/>
    <m/>
    <m/>
    <m/>
    <m/>
    <n v="0"/>
    <n v="0"/>
    <n v="0"/>
    <n v="0"/>
    <n v="0"/>
    <n v="0"/>
    <n v="0"/>
    <n v="0"/>
    <n v="0"/>
  </r>
  <r>
    <d v="2017-05-15T00:00:00"/>
    <x v="4"/>
    <x v="14"/>
    <m/>
    <s v="Lu"/>
    <x v="0"/>
    <m/>
    <m/>
    <m/>
    <m/>
    <n v="8"/>
    <n v="0"/>
    <n v="0"/>
    <n v="0"/>
    <n v="-8"/>
    <n v="0"/>
    <n v="0"/>
    <n v="0"/>
    <n v="0"/>
  </r>
  <r>
    <d v="2017-05-16T00:00:00"/>
    <x v="4"/>
    <x v="15"/>
    <m/>
    <s v="Ma"/>
    <x v="0"/>
    <m/>
    <m/>
    <m/>
    <m/>
    <n v="8"/>
    <n v="0"/>
    <n v="0"/>
    <n v="0"/>
    <n v="-8"/>
    <n v="0"/>
    <n v="0"/>
    <n v="0"/>
    <n v="0"/>
  </r>
  <r>
    <d v="2017-05-17T00:00:00"/>
    <x v="4"/>
    <x v="16"/>
    <m/>
    <s v="Mi"/>
    <x v="0"/>
    <m/>
    <m/>
    <m/>
    <m/>
    <n v="8"/>
    <n v="0"/>
    <n v="0"/>
    <n v="0"/>
    <n v="-8"/>
    <n v="0"/>
    <n v="0"/>
    <n v="0"/>
    <n v="0"/>
  </r>
  <r>
    <d v="2017-05-18T00:00:00"/>
    <x v="4"/>
    <x v="17"/>
    <m/>
    <s v="Jo"/>
    <x v="0"/>
    <m/>
    <m/>
    <m/>
    <m/>
    <n v="8"/>
    <n v="0"/>
    <n v="0"/>
    <n v="0"/>
    <n v="-8"/>
    <n v="0"/>
    <n v="0"/>
    <n v="0"/>
    <n v="0"/>
  </r>
  <r>
    <d v="2017-05-19T00:00:00"/>
    <x v="4"/>
    <x v="18"/>
    <m/>
    <s v="Vi"/>
    <x v="0"/>
    <m/>
    <m/>
    <m/>
    <m/>
    <n v="8"/>
    <n v="0"/>
    <n v="0"/>
    <n v="0"/>
    <n v="-8"/>
    <n v="0"/>
    <n v="0"/>
    <n v="0"/>
    <n v="0"/>
  </r>
  <r>
    <d v="2017-05-20T00:00:00"/>
    <x v="4"/>
    <x v="19"/>
    <m/>
    <s v="Sa"/>
    <x v="0"/>
    <m/>
    <m/>
    <m/>
    <m/>
    <n v="0"/>
    <n v="0"/>
    <n v="0"/>
    <n v="0"/>
    <n v="0"/>
    <n v="0"/>
    <n v="0"/>
    <n v="0"/>
    <n v="0"/>
  </r>
  <r>
    <d v="2017-05-21T00:00:00"/>
    <x v="4"/>
    <x v="20"/>
    <m/>
    <s v="Du"/>
    <x v="0"/>
    <m/>
    <m/>
    <m/>
    <m/>
    <n v="0"/>
    <n v="0"/>
    <n v="0"/>
    <n v="0"/>
    <n v="0"/>
    <n v="0"/>
    <n v="0"/>
    <n v="0"/>
    <n v="0"/>
  </r>
  <r>
    <d v="2017-05-22T00:00:00"/>
    <x v="4"/>
    <x v="21"/>
    <m/>
    <s v="Lu"/>
    <x v="0"/>
    <m/>
    <m/>
    <m/>
    <m/>
    <n v="8"/>
    <n v="0"/>
    <n v="0"/>
    <n v="0"/>
    <n v="-8"/>
    <n v="0"/>
    <n v="0"/>
    <n v="0"/>
    <n v="0"/>
  </r>
  <r>
    <d v="2017-05-23T00:00:00"/>
    <x v="4"/>
    <x v="22"/>
    <m/>
    <s v="Ma"/>
    <x v="0"/>
    <m/>
    <m/>
    <m/>
    <m/>
    <n v="8"/>
    <n v="0"/>
    <n v="0"/>
    <n v="0"/>
    <n v="-8"/>
    <n v="0"/>
    <n v="0"/>
    <n v="0"/>
    <n v="0"/>
  </r>
  <r>
    <d v="2017-05-24T00:00:00"/>
    <x v="4"/>
    <x v="23"/>
    <m/>
    <s v="Mi"/>
    <x v="0"/>
    <m/>
    <m/>
    <m/>
    <m/>
    <n v="8"/>
    <n v="0"/>
    <n v="0"/>
    <n v="0"/>
    <n v="-8"/>
    <n v="0"/>
    <n v="0"/>
    <n v="0"/>
    <n v="0"/>
  </r>
  <r>
    <d v="2017-05-25T00:00:00"/>
    <x v="4"/>
    <x v="24"/>
    <m/>
    <s v="Jo"/>
    <x v="0"/>
    <m/>
    <m/>
    <m/>
    <m/>
    <n v="8"/>
    <n v="0"/>
    <n v="0"/>
    <n v="0"/>
    <n v="-8"/>
    <n v="0"/>
    <n v="0"/>
    <n v="0"/>
    <n v="0"/>
  </r>
  <r>
    <d v="2017-05-26T00:00:00"/>
    <x v="4"/>
    <x v="25"/>
    <m/>
    <s v="Vi"/>
    <x v="0"/>
    <m/>
    <m/>
    <m/>
    <m/>
    <n v="8"/>
    <n v="0"/>
    <n v="0"/>
    <n v="0"/>
    <n v="-8"/>
    <n v="0"/>
    <n v="0"/>
    <n v="0"/>
    <n v="0"/>
  </r>
  <r>
    <d v="2017-05-27T00:00:00"/>
    <x v="4"/>
    <x v="26"/>
    <m/>
    <s v="Sa"/>
    <x v="0"/>
    <m/>
    <m/>
    <m/>
    <m/>
    <n v="0"/>
    <n v="0"/>
    <n v="0"/>
    <n v="0"/>
    <n v="0"/>
    <n v="0"/>
    <n v="0"/>
    <n v="0"/>
    <n v="0"/>
  </r>
  <r>
    <d v="2017-05-28T00:00:00"/>
    <x v="4"/>
    <x v="27"/>
    <m/>
    <s v="Du"/>
    <x v="0"/>
    <m/>
    <m/>
    <m/>
    <m/>
    <n v="0"/>
    <n v="0"/>
    <n v="0"/>
    <n v="0"/>
    <n v="0"/>
    <n v="0"/>
    <n v="0"/>
    <n v="0"/>
    <n v="0"/>
  </r>
  <r>
    <d v="2017-05-29T00:00:00"/>
    <x v="4"/>
    <x v="28"/>
    <m/>
    <s v="Lu"/>
    <x v="0"/>
    <m/>
    <m/>
    <m/>
    <m/>
    <n v="8"/>
    <n v="0"/>
    <n v="0"/>
    <n v="0"/>
    <n v="-8"/>
    <n v="0"/>
    <n v="0"/>
    <n v="0"/>
    <n v="0"/>
  </r>
  <r>
    <d v="2017-05-30T00:00:00"/>
    <x v="4"/>
    <x v="29"/>
    <m/>
    <s v="Ma"/>
    <x v="0"/>
    <m/>
    <m/>
    <m/>
    <m/>
    <n v="8"/>
    <n v="0"/>
    <n v="0"/>
    <n v="0"/>
    <n v="-8"/>
    <n v="0"/>
    <n v="0"/>
    <n v="0"/>
    <n v="0"/>
  </r>
  <r>
    <d v="2017-05-31T00:00:00"/>
    <x v="4"/>
    <x v="30"/>
    <m/>
    <s v="Mi"/>
    <x v="0"/>
    <m/>
    <m/>
    <m/>
    <m/>
    <n v="8"/>
    <n v="0"/>
    <n v="0"/>
    <n v="0"/>
    <n v="-8"/>
    <n v="0"/>
    <n v="0"/>
    <n v="0"/>
    <n v="0"/>
  </r>
  <r>
    <d v="2017-06-01T00:00:00"/>
    <x v="5"/>
    <x v="0"/>
    <m/>
    <s v="Jo"/>
    <x v="0"/>
    <m/>
    <m/>
    <m/>
    <m/>
    <n v="8"/>
    <n v="0"/>
    <n v="0"/>
    <n v="0"/>
    <n v="-8"/>
    <n v="0"/>
    <n v="0"/>
    <n v="0"/>
    <n v="0"/>
  </r>
  <r>
    <d v="2017-06-02T00:00:00"/>
    <x v="5"/>
    <x v="1"/>
    <m/>
    <s v="Vi"/>
    <x v="0"/>
    <m/>
    <m/>
    <m/>
    <m/>
    <n v="8"/>
    <n v="0"/>
    <n v="0"/>
    <n v="0"/>
    <n v="-8"/>
    <n v="0"/>
    <n v="0"/>
    <n v="0"/>
    <n v="0"/>
  </r>
  <r>
    <d v="2017-06-03T00:00:00"/>
    <x v="5"/>
    <x v="2"/>
    <m/>
    <s v="Sa"/>
    <x v="0"/>
    <m/>
    <m/>
    <m/>
    <m/>
    <n v="0"/>
    <n v="0"/>
    <n v="0"/>
    <n v="0"/>
    <n v="0"/>
    <n v="0"/>
    <n v="0"/>
    <n v="0"/>
    <n v="0"/>
  </r>
  <r>
    <d v="2017-06-04T00:00:00"/>
    <x v="5"/>
    <x v="3"/>
    <m/>
    <s v="Du"/>
    <x v="0"/>
    <m/>
    <m/>
    <m/>
    <m/>
    <n v="0"/>
    <n v="0"/>
    <n v="0"/>
    <n v="0"/>
    <n v="0"/>
    <n v="0"/>
    <n v="0"/>
    <n v="0"/>
    <n v="0"/>
  </r>
  <r>
    <d v="2017-06-05T00:00:00"/>
    <x v="5"/>
    <x v="4"/>
    <m/>
    <s v="Lu"/>
    <x v="0"/>
    <m/>
    <m/>
    <m/>
    <m/>
    <n v="0"/>
    <n v="0"/>
    <n v="0"/>
    <n v="0"/>
    <n v="0"/>
    <n v="0"/>
    <n v="0"/>
    <n v="0"/>
    <n v="0"/>
  </r>
  <r>
    <d v="2017-06-06T00:00:00"/>
    <x v="5"/>
    <x v="5"/>
    <m/>
    <s v="Ma"/>
    <x v="0"/>
    <m/>
    <m/>
    <m/>
    <m/>
    <n v="8"/>
    <n v="0"/>
    <n v="0"/>
    <n v="0"/>
    <n v="-8"/>
    <n v="0"/>
    <n v="0"/>
    <n v="0"/>
    <n v="0"/>
  </r>
  <r>
    <d v="2017-06-07T00:00:00"/>
    <x v="5"/>
    <x v="6"/>
    <m/>
    <s v="Mi"/>
    <x v="0"/>
    <m/>
    <m/>
    <m/>
    <m/>
    <n v="8"/>
    <n v="0"/>
    <n v="0"/>
    <n v="0"/>
    <n v="-8"/>
    <n v="0"/>
    <n v="0"/>
    <n v="0"/>
    <n v="0"/>
  </r>
  <r>
    <d v="2017-06-08T00:00:00"/>
    <x v="5"/>
    <x v="7"/>
    <m/>
    <s v="Jo"/>
    <x v="0"/>
    <m/>
    <m/>
    <m/>
    <m/>
    <n v="8"/>
    <n v="0"/>
    <n v="0"/>
    <n v="0"/>
    <n v="-8"/>
    <n v="0"/>
    <n v="0"/>
    <n v="0"/>
    <n v="0"/>
  </r>
  <r>
    <d v="2017-06-09T00:00:00"/>
    <x v="5"/>
    <x v="8"/>
    <m/>
    <s v="Vi"/>
    <x v="0"/>
    <m/>
    <m/>
    <m/>
    <m/>
    <n v="8"/>
    <n v="0"/>
    <n v="0"/>
    <n v="0"/>
    <n v="-8"/>
    <n v="0"/>
    <n v="0"/>
    <n v="0"/>
    <n v="0"/>
  </r>
  <r>
    <d v="2017-06-10T00:00:00"/>
    <x v="5"/>
    <x v="9"/>
    <m/>
    <s v="Sa"/>
    <x v="0"/>
    <m/>
    <m/>
    <m/>
    <m/>
    <n v="0"/>
    <n v="0"/>
    <n v="0"/>
    <n v="0"/>
    <n v="0"/>
    <n v="0"/>
    <n v="0"/>
    <n v="0"/>
    <n v="0"/>
  </r>
  <r>
    <d v="2017-06-11T00:00:00"/>
    <x v="5"/>
    <x v="10"/>
    <m/>
    <s v="Du"/>
    <x v="0"/>
    <m/>
    <m/>
    <m/>
    <m/>
    <n v="0"/>
    <n v="0"/>
    <n v="0"/>
    <n v="0"/>
    <n v="0"/>
    <n v="0"/>
    <n v="0"/>
    <n v="0"/>
    <n v="0"/>
  </r>
  <r>
    <d v="2017-06-12T00:00:00"/>
    <x v="5"/>
    <x v="11"/>
    <m/>
    <s v="Lu"/>
    <x v="0"/>
    <m/>
    <m/>
    <m/>
    <m/>
    <n v="8"/>
    <n v="0"/>
    <n v="0"/>
    <n v="0"/>
    <n v="-8"/>
    <n v="0"/>
    <n v="0"/>
    <n v="0"/>
    <n v="0"/>
  </r>
  <r>
    <d v="2017-06-13T00:00:00"/>
    <x v="5"/>
    <x v="12"/>
    <m/>
    <s v="Ma"/>
    <x v="0"/>
    <m/>
    <m/>
    <m/>
    <m/>
    <n v="8"/>
    <n v="0"/>
    <n v="0"/>
    <n v="0"/>
    <n v="-8"/>
    <n v="0"/>
    <n v="0"/>
    <n v="0"/>
    <n v="0"/>
  </r>
  <r>
    <d v="2017-06-14T00:00:00"/>
    <x v="5"/>
    <x v="13"/>
    <m/>
    <s v="Mi"/>
    <x v="0"/>
    <m/>
    <m/>
    <m/>
    <m/>
    <n v="8"/>
    <n v="0"/>
    <n v="0"/>
    <n v="0"/>
    <n v="-8"/>
    <n v="0"/>
    <n v="0"/>
    <n v="0"/>
    <n v="0"/>
  </r>
  <r>
    <d v="2017-06-15T00:00:00"/>
    <x v="5"/>
    <x v="14"/>
    <m/>
    <s v="Jo"/>
    <x v="0"/>
    <m/>
    <m/>
    <m/>
    <m/>
    <n v="8"/>
    <n v="0"/>
    <n v="0"/>
    <n v="0"/>
    <n v="-8"/>
    <n v="0"/>
    <n v="0"/>
    <n v="0"/>
    <n v="0"/>
  </r>
  <r>
    <d v="2017-06-16T00:00:00"/>
    <x v="5"/>
    <x v="15"/>
    <m/>
    <s v="Vi"/>
    <x v="0"/>
    <m/>
    <m/>
    <m/>
    <m/>
    <n v="8"/>
    <n v="0"/>
    <n v="0"/>
    <n v="0"/>
    <n v="-8"/>
    <n v="0"/>
    <n v="0"/>
    <n v="0"/>
    <n v="0"/>
  </r>
  <r>
    <d v="2017-06-17T00:00:00"/>
    <x v="5"/>
    <x v="16"/>
    <m/>
    <s v="Sa"/>
    <x v="0"/>
    <m/>
    <m/>
    <m/>
    <m/>
    <n v="0"/>
    <n v="0"/>
    <n v="0"/>
    <n v="0"/>
    <n v="0"/>
    <n v="0"/>
    <n v="0"/>
    <n v="0"/>
    <n v="0"/>
  </r>
  <r>
    <d v="2017-06-18T00:00:00"/>
    <x v="5"/>
    <x v="17"/>
    <m/>
    <s v="Du"/>
    <x v="0"/>
    <m/>
    <m/>
    <m/>
    <m/>
    <n v="0"/>
    <n v="0"/>
    <n v="0"/>
    <n v="0"/>
    <n v="0"/>
    <n v="0"/>
    <n v="0"/>
    <n v="0"/>
    <n v="0"/>
  </r>
  <r>
    <d v="2017-06-19T00:00:00"/>
    <x v="5"/>
    <x v="18"/>
    <m/>
    <s v="Lu"/>
    <x v="0"/>
    <m/>
    <m/>
    <m/>
    <m/>
    <n v="8"/>
    <n v="0"/>
    <n v="0"/>
    <n v="0"/>
    <n v="-8"/>
    <n v="0"/>
    <n v="0"/>
    <n v="0"/>
    <n v="0"/>
  </r>
  <r>
    <d v="2017-06-20T00:00:00"/>
    <x v="5"/>
    <x v="19"/>
    <m/>
    <s v="Ma"/>
    <x v="0"/>
    <m/>
    <m/>
    <m/>
    <m/>
    <n v="8"/>
    <n v="0"/>
    <n v="0"/>
    <n v="0"/>
    <n v="-8"/>
    <n v="0"/>
    <n v="0"/>
    <n v="0"/>
    <n v="0"/>
  </r>
  <r>
    <d v="2017-06-21T00:00:00"/>
    <x v="5"/>
    <x v="20"/>
    <m/>
    <s v="Mi"/>
    <x v="0"/>
    <m/>
    <m/>
    <m/>
    <m/>
    <n v="8"/>
    <n v="0"/>
    <n v="0"/>
    <n v="0"/>
    <n v="-8"/>
    <n v="0"/>
    <n v="0"/>
    <n v="0"/>
    <n v="0"/>
  </r>
  <r>
    <d v="2017-06-22T00:00:00"/>
    <x v="5"/>
    <x v="21"/>
    <m/>
    <s v="Jo"/>
    <x v="0"/>
    <m/>
    <m/>
    <m/>
    <m/>
    <n v="8"/>
    <n v="0"/>
    <n v="0"/>
    <n v="0"/>
    <n v="-8"/>
    <n v="0"/>
    <n v="0"/>
    <n v="0"/>
    <n v="0"/>
  </r>
  <r>
    <d v="2017-06-23T00:00:00"/>
    <x v="5"/>
    <x v="22"/>
    <m/>
    <s v="Vi"/>
    <x v="0"/>
    <m/>
    <m/>
    <m/>
    <m/>
    <n v="8"/>
    <n v="0"/>
    <n v="0"/>
    <n v="0"/>
    <n v="-8"/>
    <n v="0"/>
    <n v="0"/>
    <n v="0"/>
    <n v="0"/>
  </r>
  <r>
    <d v="2017-06-24T00:00:00"/>
    <x v="5"/>
    <x v="23"/>
    <m/>
    <s v="Sa"/>
    <x v="0"/>
    <m/>
    <m/>
    <m/>
    <m/>
    <n v="0"/>
    <n v="0"/>
    <n v="0"/>
    <n v="0"/>
    <n v="0"/>
    <n v="0"/>
    <n v="0"/>
    <n v="0"/>
    <n v="0"/>
  </r>
  <r>
    <d v="2017-06-25T00:00:00"/>
    <x v="5"/>
    <x v="24"/>
    <m/>
    <s v="Du"/>
    <x v="0"/>
    <m/>
    <m/>
    <m/>
    <m/>
    <n v="0"/>
    <n v="0"/>
    <n v="0"/>
    <n v="0"/>
    <n v="0"/>
    <n v="0"/>
    <n v="0"/>
    <n v="0"/>
    <n v="0"/>
  </r>
  <r>
    <d v="2017-06-26T00:00:00"/>
    <x v="5"/>
    <x v="25"/>
    <m/>
    <s v="Lu"/>
    <x v="0"/>
    <m/>
    <m/>
    <m/>
    <m/>
    <n v="8"/>
    <n v="0"/>
    <n v="0"/>
    <n v="0"/>
    <n v="-8"/>
    <n v="0"/>
    <n v="0"/>
    <n v="0"/>
    <n v="0"/>
  </r>
  <r>
    <d v="2017-06-27T00:00:00"/>
    <x v="5"/>
    <x v="26"/>
    <m/>
    <s v="Ma"/>
    <x v="0"/>
    <m/>
    <m/>
    <m/>
    <m/>
    <n v="8"/>
    <n v="0"/>
    <n v="0"/>
    <n v="0"/>
    <n v="-8"/>
    <n v="0"/>
    <n v="0"/>
    <n v="0"/>
    <n v="0"/>
  </r>
  <r>
    <d v="2017-06-28T00:00:00"/>
    <x v="5"/>
    <x v="27"/>
    <m/>
    <s v="Mi"/>
    <x v="0"/>
    <m/>
    <m/>
    <m/>
    <m/>
    <n v="8"/>
    <n v="0"/>
    <n v="0"/>
    <n v="0"/>
    <n v="-8"/>
    <n v="0"/>
    <n v="0"/>
    <n v="0"/>
    <n v="0"/>
  </r>
  <r>
    <d v="2017-06-29T00:00:00"/>
    <x v="5"/>
    <x v="28"/>
    <m/>
    <s v="Jo"/>
    <x v="0"/>
    <m/>
    <m/>
    <m/>
    <m/>
    <n v="8"/>
    <n v="0"/>
    <n v="0"/>
    <n v="0"/>
    <n v="-8"/>
    <n v="0"/>
    <n v="0"/>
    <n v="0"/>
    <n v="0"/>
  </r>
  <r>
    <d v="2017-06-30T00:00:00"/>
    <x v="5"/>
    <x v="29"/>
    <m/>
    <s v="Vi"/>
    <x v="0"/>
    <m/>
    <m/>
    <m/>
    <m/>
    <n v="8"/>
    <n v="0"/>
    <n v="0"/>
    <n v="0"/>
    <n v="-8"/>
    <n v="0"/>
    <n v="0"/>
    <n v="0"/>
    <n v="0"/>
  </r>
  <r>
    <d v="2017-07-01T00:00:00"/>
    <x v="6"/>
    <x v="0"/>
    <m/>
    <s v="Sa"/>
    <x v="0"/>
    <m/>
    <m/>
    <m/>
    <m/>
    <n v="0"/>
    <n v="0"/>
    <n v="0"/>
    <n v="0"/>
    <n v="0"/>
    <n v="0"/>
    <n v="0"/>
    <n v="0"/>
    <n v="0"/>
  </r>
  <r>
    <d v="2017-07-02T00:00:00"/>
    <x v="6"/>
    <x v="1"/>
    <m/>
    <s v="Du"/>
    <x v="0"/>
    <m/>
    <m/>
    <m/>
    <m/>
    <n v="0"/>
    <n v="0"/>
    <n v="0"/>
    <n v="0"/>
    <n v="0"/>
    <n v="0"/>
    <n v="0"/>
    <n v="0"/>
    <n v="0"/>
  </r>
  <r>
    <d v="2017-07-03T00:00:00"/>
    <x v="6"/>
    <x v="2"/>
    <m/>
    <s v="Lu"/>
    <x v="0"/>
    <m/>
    <m/>
    <m/>
    <m/>
    <n v="8"/>
    <n v="0"/>
    <n v="0"/>
    <n v="0"/>
    <n v="-8"/>
    <n v="0"/>
    <n v="0"/>
    <n v="0"/>
    <n v="0"/>
  </r>
  <r>
    <d v="2017-07-04T00:00:00"/>
    <x v="6"/>
    <x v="3"/>
    <m/>
    <s v="Ma"/>
    <x v="0"/>
    <m/>
    <m/>
    <m/>
    <m/>
    <n v="8"/>
    <n v="0"/>
    <n v="0"/>
    <n v="0"/>
    <n v="-8"/>
    <n v="0"/>
    <n v="0"/>
    <n v="0"/>
    <n v="0"/>
  </r>
  <r>
    <d v="2017-07-05T00:00:00"/>
    <x v="6"/>
    <x v="4"/>
    <m/>
    <s v="Mi"/>
    <x v="0"/>
    <m/>
    <m/>
    <m/>
    <m/>
    <n v="8"/>
    <n v="0"/>
    <n v="0"/>
    <n v="0"/>
    <n v="-8"/>
    <n v="0"/>
    <n v="0"/>
    <n v="0"/>
    <n v="0"/>
  </r>
  <r>
    <d v="2017-07-06T00:00:00"/>
    <x v="6"/>
    <x v="5"/>
    <m/>
    <s v="Jo"/>
    <x v="0"/>
    <m/>
    <m/>
    <m/>
    <m/>
    <n v="8"/>
    <n v="0"/>
    <n v="0"/>
    <n v="0"/>
    <n v="-8"/>
    <n v="0"/>
    <n v="0"/>
    <n v="0"/>
    <n v="0"/>
  </r>
  <r>
    <d v="2017-07-07T00:00:00"/>
    <x v="6"/>
    <x v="6"/>
    <m/>
    <s v="Vi"/>
    <x v="0"/>
    <m/>
    <m/>
    <m/>
    <m/>
    <n v="8"/>
    <n v="0"/>
    <n v="0"/>
    <n v="0"/>
    <n v="-8"/>
    <n v="0"/>
    <n v="0"/>
    <n v="0"/>
    <n v="0"/>
  </r>
  <r>
    <d v="2017-07-08T00:00:00"/>
    <x v="6"/>
    <x v="7"/>
    <m/>
    <s v="Sa"/>
    <x v="0"/>
    <m/>
    <m/>
    <m/>
    <m/>
    <n v="0"/>
    <n v="0"/>
    <n v="0"/>
    <n v="0"/>
    <n v="0"/>
    <n v="0"/>
    <n v="0"/>
    <n v="0"/>
    <n v="0"/>
  </r>
  <r>
    <d v="2017-07-09T00:00:00"/>
    <x v="6"/>
    <x v="8"/>
    <m/>
    <s v="Du"/>
    <x v="0"/>
    <m/>
    <m/>
    <m/>
    <m/>
    <n v="0"/>
    <n v="0"/>
    <n v="0"/>
    <n v="0"/>
    <n v="0"/>
    <n v="0"/>
    <n v="0"/>
    <n v="0"/>
    <n v="0"/>
  </r>
  <r>
    <d v="2017-07-10T00:00:00"/>
    <x v="6"/>
    <x v="9"/>
    <m/>
    <s v="Lu"/>
    <x v="0"/>
    <m/>
    <m/>
    <m/>
    <m/>
    <n v="8"/>
    <n v="0"/>
    <n v="0"/>
    <n v="0"/>
    <n v="-8"/>
    <n v="0"/>
    <n v="0"/>
    <n v="0"/>
    <n v="0"/>
  </r>
  <r>
    <d v="2017-07-11T00:00:00"/>
    <x v="6"/>
    <x v="10"/>
    <m/>
    <s v="Ma"/>
    <x v="0"/>
    <m/>
    <m/>
    <m/>
    <m/>
    <n v="8"/>
    <n v="0"/>
    <n v="0"/>
    <n v="0"/>
    <n v="-8"/>
    <n v="0"/>
    <n v="0"/>
    <n v="0"/>
    <n v="0"/>
  </r>
  <r>
    <d v="2017-07-12T00:00:00"/>
    <x v="6"/>
    <x v="11"/>
    <m/>
    <s v="Mi"/>
    <x v="0"/>
    <m/>
    <m/>
    <m/>
    <m/>
    <n v="8"/>
    <n v="0"/>
    <n v="0"/>
    <n v="0"/>
    <n v="-8"/>
    <n v="0"/>
    <n v="0"/>
    <n v="0"/>
    <n v="0"/>
  </r>
  <r>
    <d v="2017-07-13T00:00:00"/>
    <x v="6"/>
    <x v="12"/>
    <m/>
    <s v="Jo"/>
    <x v="0"/>
    <m/>
    <m/>
    <m/>
    <m/>
    <n v="8"/>
    <n v="0"/>
    <n v="0"/>
    <n v="0"/>
    <n v="-8"/>
    <n v="0"/>
    <n v="0"/>
    <n v="0"/>
    <n v="0"/>
  </r>
  <r>
    <d v="2017-07-14T00:00:00"/>
    <x v="6"/>
    <x v="13"/>
    <m/>
    <s v="Vi"/>
    <x v="0"/>
    <m/>
    <m/>
    <m/>
    <m/>
    <n v="8"/>
    <n v="0"/>
    <n v="0"/>
    <n v="0"/>
    <n v="-8"/>
    <n v="0"/>
    <n v="0"/>
    <n v="0"/>
    <n v="0"/>
  </r>
  <r>
    <d v="2017-07-15T00:00:00"/>
    <x v="6"/>
    <x v="14"/>
    <m/>
    <s v="Sa"/>
    <x v="0"/>
    <m/>
    <m/>
    <m/>
    <m/>
    <n v="0"/>
    <n v="0"/>
    <n v="0"/>
    <n v="0"/>
    <n v="0"/>
    <n v="0"/>
    <n v="0"/>
    <n v="0"/>
    <n v="0"/>
  </r>
  <r>
    <d v="2017-07-16T00:00:00"/>
    <x v="6"/>
    <x v="15"/>
    <m/>
    <s v="Du"/>
    <x v="0"/>
    <m/>
    <m/>
    <m/>
    <m/>
    <n v="0"/>
    <n v="0"/>
    <n v="0"/>
    <n v="0"/>
    <n v="0"/>
    <n v="0"/>
    <n v="0"/>
    <n v="0"/>
    <n v="0"/>
  </r>
  <r>
    <d v="2017-07-17T00:00:00"/>
    <x v="6"/>
    <x v="16"/>
    <m/>
    <s v="Lu"/>
    <x v="0"/>
    <m/>
    <m/>
    <m/>
    <m/>
    <n v="8"/>
    <n v="0"/>
    <n v="0"/>
    <n v="0"/>
    <n v="-8"/>
    <n v="0"/>
    <n v="0"/>
    <n v="0"/>
    <n v="0"/>
  </r>
  <r>
    <d v="2017-07-18T00:00:00"/>
    <x v="6"/>
    <x v="17"/>
    <m/>
    <s v="Ma"/>
    <x v="0"/>
    <m/>
    <m/>
    <m/>
    <m/>
    <n v="8"/>
    <n v="0"/>
    <n v="0"/>
    <n v="0"/>
    <n v="-8"/>
    <n v="0"/>
    <n v="0"/>
    <n v="0"/>
    <n v="0"/>
  </r>
  <r>
    <d v="2017-07-19T00:00:00"/>
    <x v="6"/>
    <x v="18"/>
    <m/>
    <s v="Mi"/>
    <x v="0"/>
    <m/>
    <m/>
    <m/>
    <m/>
    <n v="8"/>
    <n v="0"/>
    <n v="0"/>
    <n v="0"/>
    <n v="-8"/>
    <n v="0"/>
    <n v="0"/>
    <n v="0"/>
    <n v="0"/>
  </r>
  <r>
    <d v="2017-07-20T00:00:00"/>
    <x v="6"/>
    <x v="19"/>
    <m/>
    <s v="Jo"/>
    <x v="0"/>
    <m/>
    <m/>
    <m/>
    <m/>
    <n v="8"/>
    <n v="0"/>
    <n v="0"/>
    <n v="0"/>
    <n v="-8"/>
    <n v="0"/>
    <n v="0"/>
    <n v="0"/>
    <n v="0"/>
  </r>
  <r>
    <d v="2017-07-21T00:00:00"/>
    <x v="6"/>
    <x v="20"/>
    <m/>
    <s v="Vi"/>
    <x v="0"/>
    <m/>
    <m/>
    <m/>
    <m/>
    <n v="8"/>
    <n v="0"/>
    <n v="0"/>
    <n v="0"/>
    <n v="-8"/>
    <n v="0"/>
    <n v="0"/>
    <n v="0"/>
    <n v="0"/>
  </r>
  <r>
    <d v="2017-07-22T00:00:00"/>
    <x v="6"/>
    <x v="21"/>
    <m/>
    <s v="Sa"/>
    <x v="0"/>
    <m/>
    <m/>
    <m/>
    <m/>
    <n v="0"/>
    <n v="0"/>
    <n v="0"/>
    <n v="0"/>
    <n v="0"/>
    <n v="0"/>
    <n v="0"/>
    <n v="0"/>
    <n v="0"/>
  </r>
  <r>
    <d v="2017-07-23T00:00:00"/>
    <x v="6"/>
    <x v="22"/>
    <m/>
    <s v="Du"/>
    <x v="0"/>
    <m/>
    <m/>
    <m/>
    <m/>
    <n v="0"/>
    <n v="0"/>
    <n v="0"/>
    <n v="0"/>
    <n v="0"/>
    <n v="0"/>
    <n v="0"/>
    <n v="0"/>
    <n v="0"/>
  </r>
  <r>
    <d v="2017-07-24T00:00:00"/>
    <x v="6"/>
    <x v="23"/>
    <m/>
    <s v="Lu"/>
    <x v="0"/>
    <m/>
    <m/>
    <m/>
    <m/>
    <n v="8"/>
    <n v="0"/>
    <n v="0"/>
    <n v="0"/>
    <n v="-8"/>
    <n v="0"/>
    <n v="0"/>
    <n v="0"/>
    <n v="0"/>
  </r>
  <r>
    <d v="2017-07-25T00:00:00"/>
    <x v="6"/>
    <x v="24"/>
    <m/>
    <s v="Ma"/>
    <x v="0"/>
    <m/>
    <m/>
    <m/>
    <m/>
    <n v="8"/>
    <n v="0"/>
    <n v="0"/>
    <n v="0"/>
    <n v="-8"/>
    <n v="0"/>
    <n v="0"/>
    <n v="0"/>
    <n v="0"/>
  </r>
  <r>
    <d v="2017-07-26T00:00:00"/>
    <x v="6"/>
    <x v="25"/>
    <m/>
    <s v="Mi"/>
    <x v="0"/>
    <m/>
    <m/>
    <m/>
    <m/>
    <n v="8"/>
    <n v="0"/>
    <n v="0"/>
    <n v="0"/>
    <n v="-8"/>
    <n v="0"/>
    <n v="0"/>
    <n v="0"/>
    <n v="0"/>
  </r>
  <r>
    <d v="2017-07-27T00:00:00"/>
    <x v="6"/>
    <x v="26"/>
    <m/>
    <s v="Jo"/>
    <x v="0"/>
    <m/>
    <m/>
    <m/>
    <m/>
    <n v="8"/>
    <n v="0"/>
    <n v="0"/>
    <n v="0"/>
    <n v="-8"/>
    <n v="0"/>
    <n v="0"/>
    <n v="0"/>
    <n v="0"/>
  </r>
  <r>
    <d v="2017-07-28T00:00:00"/>
    <x v="6"/>
    <x v="27"/>
    <m/>
    <s v="Vi"/>
    <x v="0"/>
    <m/>
    <m/>
    <m/>
    <m/>
    <n v="8"/>
    <n v="0"/>
    <n v="0"/>
    <n v="0"/>
    <n v="-8"/>
    <n v="0"/>
    <n v="0"/>
    <n v="0"/>
    <n v="0"/>
  </r>
  <r>
    <d v="2017-07-29T00:00:00"/>
    <x v="6"/>
    <x v="28"/>
    <m/>
    <s v="Sa"/>
    <x v="0"/>
    <m/>
    <m/>
    <m/>
    <m/>
    <n v="0"/>
    <n v="0"/>
    <n v="0"/>
    <n v="0"/>
    <n v="0"/>
    <n v="0"/>
    <n v="0"/>
    <n v="0"/>
    <n v="0"/>
  </r>
  <r>
    <d v="2017-07-30T00:00:00"/>
    <x v="6"/>
    <x v="29"/>
    <m/>
    <s v="Du"/>
    <x v="0"/>
    <m/>
    <m/>
    <m/>
    <m/>
    <n v="0"/>
    <n v="0"/>
    <n v="0"/>
    <n v="0"/>
    <n v="0"/>
    <n v="0"/>
    <n v="0"/>
    <n v="0"/>
    <n v="0"/>
  </r>
  <r>
    <d v="2017-07-31T00:00:00"/>
    <x v="6"/>
    <x v="30"/>
    <m/>
    <s v="Lu"/>
    <x v="0"/>
    <m/>
    <m/>
    <m/>
    <m/>
    <n v="8"/>
    <n v="0"/>
    <n v="0"/>
    <n v="0"/>
    <n v="-8"/>
    <n v="0"/>
    <n v="0"/>
    <n v="0"/>
    <n v="0"/>
  </r>
  <r>
    <d v="2017-08-01T00:00:00"/>
    <x v="7"/>
    <x v="0"/>
    <m/>
    <s v="Ma"/>
    <x v="0"/>
    <m/>
    <m/>
    <m/>
    <m/>
    <n v="8"/>
    <n v="0"/>
    <n v="0"/>
    <n v="0"/>
    <n v="-8"/>
    <n v="0"/>
    <n v="0"/>
    <n v="0"/>
    <n v="0"/>
  </r>
  <r>
    <d v="2017-08-02T00:00:00"/>
    <x v="7"/>
    <x v="1"/>
    <m/>
    <s v="Mi"/>
    <x v="0"/>
    <m/>
    <m/>
    <m/>
    <m/>
    <n v="8"/>
    <n v="0"/>
    <n v="0"/>
    <n v="0"/>
    <n v="-8"/>
    <n v="0"/>
    <n v="0"/>
    <n v="0"/>
    <n v="0"/>
  </r>
  <r>
    <d v="2017-08-03T00:00:00"/>
    <x v="7"/>
    <x v="2"/>
    <m/>
    <s v="Jo"/>
    <x v="0"/>
    <m/>
    <m/>
    <m/>
    <m/>
    <n v="8"/>
    <n v="0"/>
    <n v="0"/>
    <n v="0"/>
    <n v="-8"/>
    <n v="0"/>
    <n v="0"/>
    <n v="0"/>
    <n v="0"/>
  </r>
  <r>
    <d v="2017-08-04T00:00:00"/>
    <x v="7"/>
    <x v="3"/>
    <m/>
    <s v="Vi"/>
    <x v="0"/>
    <m/>
    <m/>
    <m/>
    <m/>
    <n v="8"/>
    <n v="0"/>
    <n v="0"/>
    <n v="0"/>
    <n v="-8"/>
    <n v="0"/>
    <n v="0"/>
    <n v="0"/>
    <n v="0"/>
  </r>
  <r>
    <d v="2017-08-05T00:00:00"/>
    <x v="7"/>
    <x v="4"/>
    <m/>
    <s v="Sa"/>
    <x v="0"/>
    <m/>
    <m/>
    <m/>
    <m/>
    <n v="0"/>
    <n v="0"/>
    <n v="0"/>
    <n v="0"/>
    <n v="0"/>
    <n v="0"/>
    <n v="0"/>
    <n v="0"/>
    <n v="0"/>
  </r>
  <r>
    <d v="2017-08-06T00:00:00"/>
    <x v="7"/>
    <x v="5"/>
    <m/>
    <s v="Du"/>
    <x v="0"/>
    <m/>
    <m/>
    <m/>
    <m/>
    <n v="0"/>
    <n v="0"/>
    <n v="0"/>
    <n v="0"/>
    <n v="0"/>
    <n v="0"/>
    <n v="0"/>
    <n v="0"/>
    <n v="0"/>
  </r>
  <r>
    <d v="2017-08-07T00:00:00"/>
    <x v="7"/>
    <x v="6"/>
    <m/>
    <s v="Lu"/>
    <x v="0"/>
    <m/>
    <m/>
    <m/>
    <m/>
    <n v="8"/>
    <n v="0"/>
    <n v="0"/>
    <n v="0"/>
    <n v="-8"/>
    <n v="0"/>
    <n v="0"/>
    <n v="0"/>
    <n v="0"/>
  </r>
  <r>
    <d v="2017-08-08T00:00:00"/>
    <x v="7"/>
    <x v="7"/>
    <m/>
    <s v="Ma"/>
    <x v="0"/>
    <m/>
    <m/>
    <m/>
    <m/>
    <n v="8"/>
    <n v="0"/>
    <n v="0"/>
    <n v="0"/>
    <n v="-8"/>
    <n v="0"/>
    <n v="0"/>
    <n v="0"/>
    <n v="0"/>
  </r>
  <r>
    <d v="2017-08-09T00:00:00"/>
    <x v="7"/>
    <x v="8"/>
    <m/>
    <s v="Mi"/>
    <x v="0"/>
    <m/>
    <m/>
    <m/>
    <m/>
    <n v="8"/>
    <n v="0"/>
    <n v="0"/>
    <n v="0"/>
    <n v="-8"/>
    <n v="0"/>
    <n v="0"/>
    <n v="0"/>
    <n v="0"/>
  </r>
  <r>
    <d v="2017-08-10T00:00:00"/>
    <x v="7"/>
    <x v="9"/>
    <m/>
    <s v="Jo"/>
    <x v="0"/>
    <m/>
    <m/>
    <m/>
    <m/>
    <n v="8"/>
    <n v="0"/>
    <n v="0"/>
    <n v="0"/>
    <n v="-8"/>
    <n v="0"/>
    <n v="0"/>
    <n v="0"/>
    <n v="0"/>
  </r>
  <r>
    <d v="2017-08-11T00:00:00"/>
    <x v="7"/>
    <x v="10"/>
    <m/>
    <s v="Vi"/>
    <x v="0"/>
    <m/>
    <m/>
    <m/>
    <m/>
    <n v="8"/>
    <n v="0"/>
    <n v="0"/>
    <n v="0"/>
    <n v="-8"/>
    <n v="0"/>
    <n v="0"/>
    <n v="0"/>
    <n v="0"/>
  </r>
  <r>
    <d v="2017-08-12T00:00:00"/>
    <x v="7"/>
    <x v="11"/>
    <m/>
    <s v="Sa"/>
    <x v="0"/>
    <m/>
    <m/>
    <m/>
    <m/>
    <n v="0"/>
    <n v="0"/>
    <n v="0"/>
    <n v="0"/>
    <n v="0"/>
    <n v="0"/>
    <n v="0"/>
    <n v="0"/>
    <n v="0"/>
  </r>
  <r>
    <d v="2017-08-13T00:00:00"/>
    <x v="7"/>
    <x v="12"/>
    <m/>
    <s v="Du"/>
    <x v="0"/>
    <m/>
    <m/>
    <m/>
    <m/>
    <n v="0"/>
    <n v="0"/>
    <n v="0"/>
    <n v="0"/>
    <n v="0"/>
    <n v="0"/>
    <n v="0"/>
    <n v="0"/>
    <n v="0"/>
  </r>
  <r>
    <d v="2017-08-14T00:00:00"/>
    <x v="7"/>
    <x v="13"/>
    <m/>
    <s v="Lu"/>
    <x v="0"/>
    <m/>
    <m/>
    <m/>
    <m/>
    <n v="8"/>
    <n v="0"/>
    <n v="0"/>
    <n v="0"/>
    <n v="-8"/>
    <n v="0"/>
    <n v="0"/>
    <n v="0"/>
    <n v="0"/>
  </r>
  <r>
    <d v="2017-08-15T00:00:00"/>
    <x v="7"/>
    <x v="14"/>
    <m/>
    <s v="Ma"/>
    <x v="0"/>
    <m/>
    <m/>
    <m/>
    <m/>
    <n v="0"/>
    <n v="0"/>
    <n v="0"/>
    <n v="0"/>
    <n v="0"/>
    <n v="0"/>
    <n v="0"/>
    <n v="0"/>
    <n v="0"/>
  </r>
  <r>
    <d v="2017-08-16T00:00:00"/>
    <x v="7"/>
    <x v="15"/>
    <m/>
    <s v="Mi"/>
    <x v="0"/>
    <m/>
    <m/>
    <m/>
    <m/>
    <n v="8"/>
    <n v="0"/>
    <n v="0"/>
    <n v="0"/>
    <n v="-8"/>
    <n v="0"/>
    <n v="0"/>
    <n v="0"/>
    <n v="0"/>
  </r>
  <r>
    <d v="2017-08-17T00:00:00"/>
    <x v="7"/>
    <x v="16"/>
    <m/>
    <s v="Jo"/>
    <x v="0"/>
    <m/>
    <m/>
    <m/>
    <m/>
    <n v="8"/>
    <n v="0"/>
    <n v="0"/>
    <n v="0"/>
    <n v="-8"/>
    <n v="0"/>
    <n v="0"/>
    <n v="0"/>
    <n v="0"/>
  </r>
  <r>
    <d v="2017-08-18T00:00:00"/>
    <x v="7"/>
    <x v="17"/>
    <m/>
    <s v="Vi"/>
    <x v="0"/>
    <m/>
    <m/>
    <m/>
    <m/>
    <n v="8"/>
    <n v="0"/>
    <n v="0"/>
    <n v="0"/>
    <n v="-8"/>
    <n v="0"/>
    <n v="0"/>
    <n v="0"/>
    <n v="0"/>
  </r>
  <r>
    <d v="2017-08-19T00:00:00"/>
    <x v="7"/>
    <x v="18"/>
    <m/>
    <s v="Sa"/>
    <x v="0"/>
    <m/>
    <m/>
    <m/>
    <m/>
    <n v="0"/>
    <n v="0"/>
    <n v="0"/>
    <n v="0"/>
    <n v="0"/>
    <n v="0"/>
    <n v="0"/>
    <n v="0"/>
    <n v="0"/>
  </r>
  <r>
    <d v="2017-08-20T00:00:00"/>
    <x v="7"/>
    <x v="19"/>
    <m/>
    <s v="Du"/>
    <x v="0"/>
    <m/>
    <m/>
    <m/>
    <m/>
    <n v="0"/>
    <n v="0"/>
    <n v="0"/>
    <n v="0"/>
    <n v="0"/>
    <n v="0"/>
    <n v="0"/>
    <n v="0"/>
    <n v="0"/>
  </r>
  <r>
    <d v="2017-08-21T00:00:00"/>
    <x v="7"/>
    <x v="20"/>
    <m/>
    <s v="Lu"/>
    <x v="0"/>
    <m/>
    <m/>
    <m/>
    <m/>
    <n v="8"/>
    <n v="0"/>
    <n v="0"/>
    <n v="0"/>
    <n v="-8"/>
    <n v="0"/>
    <n v="0"/>
    <n v="0"/>
    <n v="0"/>
  </r>
  <r>
    <d v="2017-08-22T00:00:00"/>
    <x v="7"/>
    <x v="21"/>
    <m/>
    <s v="Ma"/>
    <x v="0"/>
    <m/>
    <m/>
    <m/>
    <m/>
    <n v="8"/>
    <n v="0"/>
    <n v="0"/>
    <n v="0"/>
    <n v="-8"/>
    <n v="0"/>
    <n v="0"/>
    <n v="0"/>
    <n v="0"/>
  </r>
  <r>
    <d v="2017-08-23T00:00:00"/>
    <x v="7"/>
    <x v="22"/>
    <m/>
    <s v="Mi"/>
    <x v="0"/>
    <m/>
    <m/>
    <m/>
    <m/>
    <n v="8"/>
    <n v="0"/>
    <n v="0"/>
    <n v="0"/>
    <n v="-8"/>
    <n v="0"/>
    <n v="0"/>
    <n v="0"/>
    <n v="0"/>
  </r>
  <r>
    <d v="2017-08-24T00:00:00"/>
    <x v="7"/>
    <x v="23"/>
    <m/>
    <s v="Jo"/>
    <x v="0"/>
    <m/>
    <m/>
    <m/>
    <m/>
    <n v="8"/>
    <n v="0"/>
    <n v="0"/>
    <n v="0"/>
    <n v="-8"/>
    <n v="0"/>
    <n v="0"/>
    <n v="0"/>
    <n v="0"/>
  </r>
  <r>
    <d v="2017-08-25T00:00:00"/>
    <x v="7"/>
    <x v="24"/>
    <m/>
    <s v="Vi"/>
    <x v="0"/>
    <m/>
    <m/>
    <m/>
    <m/>
    <n v="8"/>
    <n v="0"/>
    <n v="0"/>
    <n v="0"/>
    <n v="-8"/>
    <n v="0"/>
    <n v="0"/>
    <n v="0"/>
    <n v="0"/>
  </r>
  <r>
    <d v="2017-08-26T00:00:00"/>
    <x v="7"/>
    <x v="25"/>
    <m/>
    <s v="Sa"/>
    <x v="0"/>
    <m/>
    <m/>
    <m/>
    <m/>
    <n v="0"/>
    <n v="0"/>
    <n v="0"/>
    <n v="0"/>
    <n v="0"/>
    <n v="0"/>
    <n v="0"/>
    <n v="0"/>
    <n v="0"/>
  </r>
  <r>
    <d v="2017-08-27T00:00:00"/>
    <x v="7"/>
    <x v="26"/>
    <m/>
    <s v="Du"/>
    <x v="0"/>
    <m/>
    <m/>
    <m/>
    <m/>
    <n v="0"/>
    <n v="0"/>
    <n v="0"/>
    <n v="0"/>
    <n v="0"/>
    <n v="0"/>
    <n v="0"/>
    <n v="0"/>
    <n v="0"/>
  </r>
  <r>
    <d v="2017-08-28T00:00:00"/>
    <x v="7"/>
    <x v="27"/>
    <m/>
    <s v="Lu"/>
    <x v="0"/>
    <m/>
    <m/>
    <m/>
    <m/>
    <n v="8"/>
    <n v="0"/>
    <n v="0"/>
    <n v="0"/>
    <n v="-8"/>
    <n v="0"/>
    <n v="0"/>
    <n v="0"/>
    <n v="0"/>
  </r>
  <r>
    <d v="2017-08-29T00:00:00"/>
    <x v="7"/>
    <x v="28"/>
    <m/>
    <s v="Ma"/>
    <x v="0"/>
    <m/>
    <m/>
    <m/>
    <m/>
    <n v="8"/>
    <n v="0"/>
    <n v="0"/>
    <n v="0"/>
    <n v="-8"/>
    <n v="0"/>
    <n v="0"/>
    <n v="0"/>
    <n v="0"/>
  </r>
  <r>
    <d v="2017-08-30T00:00:00"/>
    <x v="7"/>
    <x v="29"/>
    <m/>
    <s v="Mi"/>
    <x v="0"/>
    <m/>
    <m/>
    <m/>
    <m/>
    <n v="8"/>
    <n v="0"/>
    <n v="0"/>
    <n v="0"/>
    <n v="-8"/>
    <n v="0"/>
    <n v="0"/>
    <n v="0"/>
    <n v="0"/>
  </r>
  <r>
    <d v="2017-08-31T00:00:00"/>
    <x v="7"/>
    <x v="30"/>
    <m/>
    <s v="Jo"/>
    <x v="0"/>
    <m/>
    <m/>
    <m/>
    <m/>
    <n v="8"/>
    <n v="0"/>
    <n v="0"/>
    <n v="0"/>
    <n v="-8"/>
    <n v="0"/>
    <n v="0"/>
    <n v="0"/>
    <n v="0"/>
  </r>
  <r>
    <d v="2017-09-01T00:00:00"/>
    <x v="8"/>
    <x v="0"/>
    <m/>
    <s v="Vi"/>
    <x v="0"/>
    <m/>
    <m/>
    <m/>
    <m/>
    <n v="8"/>
    <n v="0"/>
    <n v="0"/>
    <n v="0"/>
    <n v="-8"/>
    <n v="0"/>
    <n v="0"/>
    <n v="0"/>
    <n v="0"/>
  </r>
  <r>
    <d v="2017-09-02T00:00:00"/>
    <x v="8"/>
    <x v="1"/>
    <m/>
    <s v="Sa"/>
    <x v="0"/>
    <m/>
    <m/>
    <m/>
    <m/>
    <n v="0"/>
    <n v="0"/>
    <n v="0"/>
    <n v="0"/>
    <n v="0"/>
    <n v="0"/>
    <n v="0"/>
    <n v="0"/>
    <n v="0"/>
  </r>
  <r>
    <d v="2017-09-03T00:00:00"/>
    <x v="8"/>
    <x v="2"/>
    <m/>
    <s v="Du"/>
    <x v="0"/>
    <m/>
    <m/>
    <m/>
    <m/>
    <n v="0"/>
    <n v="0"/>
    <n v="0"/>
    <n v="0"/>
    <n v="0"/>
    <n v="0"/>
    <n v="0"/>
    <n v="0"/>
    <n v="0"/>
  </r>
  <r>
    <d v="2017-09-04T00:00:00"/>
    <x v="8"/>
    <x v="3"/>
    <m/>
    <s v="Lu"/>
    <x v="0"/>
    <m/>
    <m/>
    <m/>
    <m/>
    <n v="8"/>
    <n v="0"/>
    <n v="0"/>
    <n v="0"/>
    <n v="-8"/>
    <n v="0"/>
    <n v="0"/>
    <n v="0"/>
    <n v="0"/>
  </r>
  <r>
    <d v="2017-09-05T00:00:00"/>
    <x v="8"/>
    <x v="4"/>
    <m/>
    <s v="Ma"/>
    <x v="0"/>
    <m/>
    <m/>
    <m/>
    <m/>
    <n v="8"/>
    <n v="0"/>
    <n v="0"/>
    <n v="0"/>
    <n v="-8"/>
    <n v="0"/>
    <n v="0"/>
    <n v="0"/>
    <n v="0"/>
  </r>
  <r>
    <d v="2017-09-06T00:00:00"/>
    <x v="8"/>
    <x v="5"/>
    <m/>
    <s v="Mi"/>
    <x v="0"/>
    <m/>
    <m/>
    <m/>
    <m/>
    <n v="8"/>
    <n v="0"/>
    <n v="0"/>
    <n v="0"/>
    <n v="-8"/>
    <n v="0"/>
    <n v="0"/>
    <n v="0"/>
    <n v="0"/>
  </r>
  <r>
    <d v="2017-09-07T00:00:00"/>
    <x v="8"/>
    <x v="6"/>
    <m/>
    <s v="Jo"/>
    <x v="0"/>
    <m/>
    <m/>
    <m/>
    <m/>
    <n v="8"/>
    <n v="0"/>
    <n v="0"/>
    <n v="0"/>
    <n v="-8"/>
    <n v="0"/>
    <n v="0"/>
    <n v="0"/>
    <n v="0"/>
  </r>
  <r>
    <d v="2017-09-08T00:00:00"/>
    <x v="8"/>
    <x v="7"/>
    <m/>
    <s v="Vi"/>
    <x v="0"/>
    <m/>
    <m/>
    <m/>
    <m/>
    <n v="8"/>
    <n v="0"/>
    <n v="0"/>
    <n v="0"/>
    <n v="-8"/>
    <n v="0"/>
    <n v="0"/>
    <n v="0"/>
    <n v="0"/>
  </r>
  <r>
    <d v="2017-09-09T00:00:00"/>
    <x v="8"/>
    <x v="8"/>
    <m/>
    <s v="Sa"/>
    <x v="0"/>
    <m/>
    <m/>
    <m/>
    <m/>
    <n v="0"/>
    <n v="0"/>
    <n v="0"/>
    <n v="0"/>
    <n v="0"/>
    <n v="0"/>
    <n v="0"/>
    <n v="0"/>
    <n v="0"/>
  </r>
  <r>
    <d v="2017-09-10T00:00:00"/>
    <x v="8"/>
    <x v="9"/>
    <m/>
    <s v="Du"/>
    <x v="0"/>
    <m/>
    <m/>
    <m/>
    <m/>
    <n v="0"/>
    <n v="0"/>
    <n v="0"/>
    <n v="0"/>
    <n v="0"/>
    <n v="0"/>
    <n v="0"/>
    <n v="0"/>
    <n v="0"/>
  </r>
  <r>
    <d v="2017-09-11T00:00:00"/>
    <x v="8"/>
    <x v="10"/>
    <m/>
    <s v="Lu"/>
    <x v="0"/>
    <m/>
    <m/>
    <m/>
    <m/>
    <n v="8"/>
    <n v="0"/>
    <n v="0"/>
    <n v="0"/>
    <n v="-8"/>
    <n v="0"/>
    <n v="0"/>
    <n v="0"/>
    <n v="0"/>
  </r>
  <r>
    <d v="2017-09-12T00:00:00"/>
    <x v="8"/>
    <x v="11"/>
    <m/>
    <s v="Ma"/>
    <x v="0"/>
    <m/>
    <m/>
    <m/>
    <m/>
    <n v="8"/>
    <n v="0"/>
    <n v="0"/>
    <n v="0"/>
    <n v="-8"/>
    <n v="0"/>
    <n v="0"/>
    <n v="0"/>
    <n v="0"/>
  </r>
  <r>
    <d v="2017-09-13T00:00:00"/>
    <x v="8"/>
    <x v="12"/>
    <m/>
    <s v="Mi"/>
    <x v="0"/>
    <m/>
    <m/>
    <m/>
    <m/>
    <n v="8"/>
    <n v="0"/>
    <n v="0"/>
    <n v="0"/>
    <n v="-8"/>
    <n v="0"/>
    <n v="0"/>
    <n v="0"/>
    <n v="0"/>
  </r>
  <r>
    <d v="2017-09-14T00:00:00"/>
    <x v="8"/>
    <x v="13"/>
    <m/>
    <s v="Jo"/>
    <x v="0"/>
    <m/>
    <m/>
    <m/>
    <m/>
    <n v="8"/>
    <n v="0"/>
    <n v="0"/>
    <n v="0"/>
    <n v="-8"/>
    <n v="0"/>
    <n v="0"/>
    <n v="0"/>
    <n v="0"/>
  </r>
  <r>
    <d v="2017-09-15T00:00:00"/>
    <x v="8"/>
    <x v="14"/>
    <m/>
    <s v="Vi"/>
    <x v="0"/>
    <m/>
    <m/>
    <m/>
    <m/>
    <n v="8"/>
    <n v="0"/>
    <n v="0"/>
    <n v="0"/>
    <n v="-8"/>
    <n v="0"/>
    <n v="0"/>
    <n v="0"/>
    <n v="0"/>
  </r>
  <r>
    <d v="2017-09-16T00:00:00"/>
    <x v="8"/>
    <x v="15"/>
    <m/>
    <s v="Sa"/>
    <x v="0"/>
    <m/>
    <m/>
    <m/>
    <m/>
    <n v="0"/>
    <n v="0"/>
    <n v="0"/>
    <n v="0"/>
    <n v="0"/>
    <n v="0"/>
    <n v="0"/>
    <n v="0"/>
    <n v="0"/>
  </r>
  <r>
    <d v="2017-09-17T00:00:00"/>
    <x v="8"/>
    <x v="16"/>
    <m/>
    <s v="Du"/>
    <x v="0"/>
    <m/>
    <m/>
    <m/>
    <m/>
    <n v="0"/>
    <n v="0"/>
    <n v="0"/>
    <n v="0"/>
    <n v="0"/>
    <n v="0"/>
    <n v="0"/>
    <n v="0"/>
    <n v="0"/>
  </r>
  <r>
    <d v="2017-09-18T00:00:00"/>
    <x v="8"/>
    <x v="17"/>
    <m/>
    <s v="Lu"/>
    <x v="0"/>
    <m/>
    <m/>
    <m/>
    <m/>
    <n v="8"/>
    <n v="0"/>
    <n v="0"/>
    <n v="0"/>
    <n v="-8"/>
    <n v="0"/>
    <n v="0"/>
    <n v="0"/>
    <n v="0"/>
  </r>
  <r>
    <d v="2017-09-19T00:00:00"/>
    <x v="8"/>
    <x v="18"/>
    <m/>
    <s v="Ma"/>
    <x v="0"/>
    <m/>
    <m/>
    <m/>
    <m/>
    <n v="8"/>
    <n v="0"/>
    <n v="0"/>
    <n v="0"/>
    <n v="-8"/>
    <n v="0"/>
    <n v="0"/>
    <n v="0"/>
    <n v="0"/>
  </r>
  <r>
    <d v="2017-09-20T00:00:00"/>
    <x v="8"/>
    <x v="19"/>
    <m/>
    <s v="Mi"/>
    <x v="0"/>
    <m/>
    <m/>
    <m/>
    <m/>
    <n v="8"/>
    <n v="0"/>
    <n v="0"/>
    <n v="0"/>
    <n v="-8"/>
    <n v="0"/>
    <n v="0"/>
    <n v="0"/>
    <n v="0"/>
  </r>
  <r>
    <d v="2017-09-21T00:00:00"/>
    <x v="8"/>
    <x v="20"/>
    <m/>
    <s v="Jo"/>
    <x v="0"/>
    <m/>
    <m/>
    <m/>
    <m/>
    <n v="8"/>
    <n v="0"/>
    <n v="0"/>
    <n v="0"/>
    <n v="-8"/>
    <n v="0"/>
    <n v="0"/>
    <n v="0"/>
    <n v="0"/>
  </r>
  <r>
    <d v="2017-09-22T00:00:00"/>
    <x v="8"/>
    <x v="21"/>
    <m/>
    <s v="Vi"/>
    <x v="0"/>
    <m/>
    <m/>
    <m/>
    <m/>
    <n v="8"/>
    <n v="0"/>
    <n v="0"/>
    <n v="0"/>
    <n v="-8"/>
    <n v="0"/>
    <n v="0"/>
    <n v="0"/>
    <n v="0"/>
  </r>
  <r>
    <d v="2017-09-23T00:00:00"/>
    <x v="8"/>
    <x v="22"/>
    <m/>
    <s v="Sa"/>
    <x v="0"/>
    <m/>
    <m/>
    <m/>
    <m/>
    <n v="0"/>
    <n v="0"/>
    <n v="0"/>
    <n v="0"/>
    <n v="0"/>
    <n v="0"/>
    <n v="0"/>
    <n v="0"/>
    <n v="0"/>
  </r>
  <r>
    <d v="2017-09-24T00:00:00"/>
    <x v="8"/>
    <x v="23"/>
    <m/>
    <s v="Du"/>
    <x v="0"/>
    <m/>
    <m/>
    <m/>
    <m/>
    <n v="0"/>
    <n v="0"/>
    <n v="0"/>
    <n v="0"/>
    <n v="0"/>
    <n v="0"/>
    <n v="0"/>
    <n v="0"/>
    <n v="0"/>
  </r>
  <r>
    <d v="2017-09-25T00:00:00"/>
    <x v="8"/>
    <x v="24"/>
    <m/>
    <s v="Lu"/>
    <x v="0"/>
    <m/>
    <m/>
    <m/>
    <m/>
    <n v="8"/>
    <n v="0"/>
    <n v="0"/>
    <n v="0"/>
    <n v="-8"/>
    <n v="0"/>
    <n v="0"/>
    <n v="0"/>
    <n v="0"/>
  </r>
  <r>
    <d v="2017-09-26T00:00:00"/>
    <x v="8"/>
    <x v="25"/>
    <m/>
    <s v="Ma"/>
    <x v="0"/>
    <m/>
    <m/>
    <m/>
    <m/>
    <n v="8"/>
    <n v="0"/>
    <n v="0"/>
    <n v="0"/>
    <n v="-8"/>
    <n v="0"/>
    <n v="0"/>
    <n v="0"/>
    <n v="0"/>
  </r>
  <r>
    <d v="2017-09-27T00:00:00"/>
    <x v="8"/>
    <x v="26"/>
    <m/>
    <s v="Mi"/>
    <x v="0"/>
    <m/>
    <m/>
    <m/>
    <m/>
    <n v="8"/>
    <n v="0"/>
    <n v="0"/>
    <n v="0"/>
    <n v="-8"/>
    <n v="0"/>
    <n v="0"/>
    <n v="0"/>
    <n v="0"/>
  </r>
  <r>
    <d v="2017-09-28T00:00:00"/>
    <x v="8"/>
    <x v="27"/>
    <m/>
    <s v="Jo"/>
    <x v="0"/>
    <m/>
    <m/>
    <m/>
    <m/>
    <n v="8"/>
    <n v="0"/>
    <n v="0"/>
    <n v="0"/>
    <n v="-8"/>
    <n v="0"/>
    <n v="0"/>
    <n v="0"/>
    <n v="0"/>
  </r>
  <r>
    <d v="2017-09-29T00:00:00"/>
    <x v="8"/>
    <x v="28"/>
    <m/>
    <s v="Vi"/>
    <x v="0"/>
    <m/>
    <m/>
    <m/>
    <m/>
    <n v="8"/>
    <n v="0"/>
    <n v="0"/>
    <n v="0"/>
    <n v="-8"/>
    <n v="0"/>
    <n v="0"/>
    <n v="0"/>
    <n v="0"/>
  </r>
  <r>
    <d v="2017-09-30T00:00:00"/>
    <x v="8"/>
    <x v="29"/>
    <m/>
    <s v="Sa"/>
    <x v="0"/>
    <m/>
    <m/>
    <m/>
    <m/>
    <n v="0"/>
    <n v="0"/>
    <n v="0"/>
    <n v="0"/>
    <n v="0"/>
    <n v="0"/>
    <n v="0"/>
    <n v="0"/>
    <n v="0"/>
  </r>
  <r>
    <d v="2017-10-01T00:00:00"/>
    <x v="9"/>
    <x v="0"/>
    <m/>
    <s v="Du"/>
    <x v="0"/>
    <m/>
    <m/>
    <m/>
    <m/>
    <n v="0"/>
    <n v="0"/>
    <n v="0"/>
    <n v="0"/>
    <n v="0"/>
    <n v="0"/>
    <n v="0"/>
    <n v="0"/>
    <n v="0"/>
  </r>
  <r>
    <d v="2017-10-02T00:00:00"/>
    <x v="9"/>
    <x v="1"/>
    <m/>
    <s v="Lu"/>
    <x v="0"/>
    <m/>
    <m/>
    <m/>
    <m/>
    <n v="8"/>
    <n v="0"/>
    <n v="0"/>
    <n v="0"/>
    <n v="-8"/>
    <n v="0"/>
    <n v="0"/>
    <n v="0"/>
    <n v="0"/>
  </r>
  <r>
    <d v="2017-10-03T00:00:00"/>
    <x v="9"/>
    <x v="2"/>
    <m/>
    <s v="Ma"/>
    <x v="0"/>
    <m/>
    <m/>
    <m/>
    <m/>
    <n v="8"/>
    <n v="0"/>
    <n v="0"/>
    <n v="0"/>
    <n v="-8"/>
    <n v="0"/>
    <n v="0"/>
    <n v="0"/>
    <n v="0"/>
  </r>
  <r>
    <d v="2017-10-04T00:00:00"/>
    <x v="9"/>
    <x v="3"/>
    <m/>
    <s v="Mi"/>
    <x v="0"/>
    <m/>
    <m/>
    <m/>
    <m/>
    <n v="8"/>
    <n v="0"/>
    <n v="0"/>
    <n v="0"/>
    <n v="-8"/>
    <n v="0"/>
    <n v="0"/>
    <n v="0"/>
    <n v="0"/>
  </r>
  <r>
    <d v="2017-10-05T00:00:00"/>
    <x v="9"/>
    <x v="4"/>
    <m/>
    <s v="Jo"/>
    <x v="0"/>
    <m/>
    <m/>
    <m/>
    <m/>
    <n v="8"/>
    <n v="0"/>
    <n v="0"/>
    <n v="0"/>
    <n v="-8"/>
    <n v="0"/>
    <n v="0"/>
    <n v="0"/>
    <n v="0"/>
  </r>
  <r>
    <d v="2017-10-06T00:00:00"/>
    <x v="9"/>
    <x v="5"/>
    <m/>
    <s v="Vi"/>
    <x v="0"/>
    <m/>
    <m/>
    <m/>
    <m/>
    <n v="8"/>
    <n v="0"/>
    <n v="0"/>
    <n v="0"/>
    <n v="-8"/>
    <n v="0"/>
    <n v="0"/>
    <n v="0"/>
    <n v="0"/>
  </r>
  <r>
    <d v="2017-10-07T00:00:00"/>
    <x v="9"/>
    <x v="6"/>
    <m/>
    <s v="Sa"/>
    <x v="0"/>
    <m/>
    <m/>
    <m/>
    <m/>
    <n v="0"/>
    <n v="0"/>
    <n v="0"/>
    <n v="0"/>
    <n v="0"/>
    <n v="0"/>
    <n v="0"/>
    <n v="0"/>
    <n v="0"/>
  </r>
  <r>
    <d v="2017-10-08T00:00:00"/>
    <x v="9"/>
    <x v="7"/>
    <m/>
    <s v="Du"/>
    <x v="0"/>
    <m/>
    <m/>
    <m/>
    <m/>
    <n v="0"/>
    <n v="0"/>
    <n v="0"/>
    <n v="0"/>
    <n v="0"/>
    <n v="0"/>
    <n v="0"/>
    <n v="0"/>
    <n v="0"/>
  </r>
  <r>
    <d v="2017-10-09T00:00:00"/>
    <x v="9"/>
    <x v="8"/>
    <m/>
    <s v="Lu"/>
    <x v="0"/>
    <m/>
    <m/>
    <m/>
    <m/>
    <n v="8"/>
    <n v="0"/>
    <n v="0"/>
    <n v="0"/>
    <n v="-8"/>
    <n v="0"/>
    <n v="0"/>
    <n v="0"/>
    <n v="0"/>
  </r>
  <r>
    <d v="2017-10-10T00:00:00"/>
    <x v="9"/>
    <x v="9"/>
    <m/>
    <s v="Ma"/>
    <x v="0"/>
    <m/>
    <m/>
    <m/>
    <m/>
    <n v="8"/>
    <n v="0"/>
    <n v="0"/>
    <n v="0"/>
    <n v="-8"/>
    <n v="0"/>
    <n v="0"/>
    <n v="0"/>
    <n v="0"/>
  </r>
  <r>
    <d v="2017-10-11T00:00:00"/>
    <x v="9"/>
    <x v="10"/>
    <m/>
    <s v="Mi"/>
    <x v="0"/>
    <m/>
    <m/>
    <m/>
    <m/>
    <n v="8"/>
    <n v="0"/>
    <n v="0"/>
    <n v="0"/>
    <n v="-8"/>
    <n v="0"/>
    <n v="0"/>
    <n v="0"/>
    <n v="0"/>
  </r>
  <r>
    <d v="2017-10-12T00:00:00"/>
    <x v="9"/>
    <x v="11"/>
    <m/>
    <s v="Jo"/>
    <x v="0"/>
    <m/>
    <m/>
    <m/>
    <m/>
    <n v="8"/>
    <n v="0"/>
    <n v="0"/>
    <n v="0"/>
    <n v="-8"/>
    <n v="0"/>
    <n v="0"/>
    <n v="0"/>
    <n v="0"/>
  </r>
  <r>
    <d v="2017-10-13T00:00:00"/>
    <x v="9"/>
    <x v="12"/>
    <m/>
    <s v="Vi"/>
    <x v="0"/>
    <m/>
    <m/>
    <m/>
    <m/>
    <n v="8"/>
    <n v="0"/>
    <n v="0"/>
    <n v="0"/>
    <n v="-8"/>
    <n v="0"/>
    <n v="0"/>
    <n v="0"/>
    <n v="0"/>
  </r>
  <r>
    <d v="2017-10-14T00:00:00"/>
    <x v="9"/>
    <x v="13"/>
    <m/>
    <s v="Sa"/>
    <x v="0"/>
    <m/>
    <m/>
    <m/>
    <m/>
    <n v="0"/>
    <n v="0"/>
    <n v="0"/>
    <n v="0"/>
    <n v="0"/>
    <n v="0"/>
    <n v="0"/>
    <n v="0"/>
    <n v="0"/>
  </r>
  <r>
    <d v="2017-10-15T00:00:00"/>
    <x v="9"/>
    <x v="14"/>
    <m/>
    <s v="Du"/>
    <x v="0"/>
    <m/>
    <m/>
    <m/>
    <m/>
    <n v="0"/>
    <n v="0"/>
    <n v="0"/>
    <n v="0"/>
    <n v="0"/>
    <n v="0"/>
    <n v="0"/>
    <n v="0"/>
    <n v="0"/>
  </r>
  <r>
    <d v="2017-10-16T00:00:00"/>
    <x v="9"/>
    <x v="15"/>
    <m/>
    <s v="Lu"/>
    <x v="0"/>
    <m/>
    <m/>
    <m/>
    <m/>
    <n v="8"/>
    <n v="0"/>
    <n v="0"/>
    <n v="0"/>
    <n v="-8"/>
    <n v="0"/>
    <n v="0"/>
    <n v="0"/>
    <n v="0"/>
  </r>
  <r>
    <d v="2017-10-17T00:00:00"/>
    <x v="9"/>
    <x v="16"/>
    <m/>
    <s v="Ma"/>
    <x v="0"/>
    <m/>
    <m/>
    <m/>
    <m/>
    <n v="8"/>
    <n v="0"/>
    <n v="0"/>
    <n v="0"/>
    <n v="-8"/>
    <n v="0"/>
    <n v="0"/>
    <n v="0"/>
    <n v="0"/>
  </r>
  <r>
    <d v="2017-10-18T00:00:00"/>
    <x v="9"/>
    <x v="17"/>
    <m/>
    <s v="Mi"/>
    <x v="0"/>
    <m/>
    <m/>
    <m/>
    <m/>
    <n v="8"/>
    <n v="0"/>
    <n v="0"/>
    <n v="0"/>
    <n v="-8"/>
    <n v="0"/>
    <n v="0"/>
    <n v="0"/>
    <n v="0"/>
  </r>
  <r>
    <d v="2017-10-19T00:00:00"/>
    <x v="9"/>
    <x v="18"/>
    <m/>
    <s v="Jo"/>
    <x v="0"/>
    <m/>
    <m/>
    <m/>
    <m/>
    <n v="8"/>
    <n v="0"/>
    <n v="0"/>
    <n v="0"/>
    <n v="-8"/>
    <n v="0"/>
    <n v="0"/>
    <n v="0"/>
    <n v="0"/>
  </r>
  <r>
    <d v="2017-10-20T00:00:00"/>
    <x v="9"/>
    <x v="19"/>
    <m/>
    <s v="Vi"/>
    <x v="0"/>
    <m/>
    <m/>
    <m/>
    <m/>
    <n v="8"/>
    <n v="0"/>
    <n v="0"/>
    <n v="0"/>
    <n v="-8"/>
    <n v="0"/>
    <n v="0"/>
    <n v="0"/>
    <n v="0"/>
  </r>
  <r>
    <d v="2017-10-21T00:00:00"/>
    <x v="9"/>
    <x v="20"/>
    <m/>
    <s v="Sa"/>
    <x v="0"/>
    <m/>
    <m/>
    <m/>
    <m/>
    <n v="0"/>
    <n v="0"/>
    <n v="0"/>
    <n v="0"/>
    <n v="0"/>
    <n v="0"/>
    <n v="0"/>
    <n v="0"/>
    <n v="0"/>
  </r>
  <r>
    <d v="2017-10-22T00:00:00"/>
    <x v="9"/>
    <x v="21"/>
    <m/>
    <s v="Du"/>
    <x v="0"/>
    <m/>
    <m/>
    <m/>
    <m/>
    <n v="0"/>
    <n v="0"/>
    <n v="0"/>
    <n v="0"/>
    <n v="0"/>
    <n v="0"/>
    <n v="0"/>
    <n v="0"/>
    <n v="0"/>
  </r>
  <r>
    <d v="2017-10-23T00:00:00"/>
    <x v="9"/>
    <x v="22"/>
    <m/>
    <s v="Lu"/>
    <x v="0"/>
    <m/>
    <m/>
    <m/>
    <m/>
    <n v="8"/>
    <n v="0"/>
    <n v="0"/>
    <n v="0"/>
    <n v="-8"/>
    <n v="0"/>
    <n v="0"/>
    <n v="0"/>
    <n v="0"/>
  </r>
  <r>
    <d v="2017-10-24T00:00:00"/>
    <x v="9"/>
    <x v="23"/>
    <m/>
    <s v="Ma"/>
    <x v="0"/>
    <m/>
    <m/>
    <m/>
    <m/>
    <n v="8"/>
    <n v="0"/>
    <n v="0"/>
    <n v="0"/>
    <n v="-8"/>
    <n v="0"/>
    <n v="0"/>
    <n v="0"/>
    <n v="0"/>
  </r>
  <r>
    <d v="2017-10-25T00:00:00"/>
    <x v="9"/>
    <x v="24"/>
    <m/>
    <s v="Mi"/>
    <x v="0"/>
    <m/>
    <m/>
    <m/>
    <m/>
    <n v="8"/>
    <n v="0"/>
    <n v="0"/>
    <n v="0"/>
    <n v="-8"/>
    <n v="0"/>
    <n v="0"/>
    <n v="0"/>
    <n v="0"/>
  </r>
  <r>
    <d v="2017-10-26T00:00:00"/>
    <x v="9"/>
    <x v="25"/>
    <m/>
    <s v="Jo"/>
    <x v="0"/>
    <m/>
    <m/>
    <m/>
    <m/>
    <n v="8"/>
    <n v="0"/>
    <n v="0"/>
    <n v="0"/>
    <n v="-8"/>
    <n v="0"/>
    <n v="0"/>
    <n v="0"/>
    <n v="0"/>
  </r>
  <r>
    <d v="2017-10-27T00:00:00"/>
    <x v="9"/>
    <x v="26"/>
    <m/>
    <s v="Vi"/>
    <x v="0"/>
    <m/>
    <m/>
    <m/>
    <m/>
    <n v="8"/>
    <n v="0"/>
    <n v="0"/>
    <n v="0"/>
    <n v="-8"/>
    <n v="0"/>
    <n v="0"/>
    <n v="0"/>
    <n v="0"/>
  </r>
  <r>
    <d v="2017-10-28T00:00:00"/>
    <x v="9"/>
    <x v="27"/>
    <m/>
    <s v="Sa"/>
    <x v="0"/>
    <m/>
    <m/>
    <m/>
    <m/>
    <n v="0"/>
    <n v="0"/>
    <n v="0"/>
    <n v="0"/>
    <n v="0"/>
    <n v="0"/>
    <n v="0"/>
    <n v="0"/>
    <n v="0"/>
  </r>
  <r>
    <d v="2017-10-29T00:00:00"/>
    <x v="9"/>
    <x v="28"/>
    <m/>
    <s v="Du"/>
    <x v="0"/>
    <m/>
    <m/>
    <m/>
    <m/>
    <n v="0"/>
    <n v="0"/>
    <n v="0"/>
    <n v="0"/>
    <n v="0"/>
    <n v="0"/>
    <n v="0"/>
    <n v="0"/>
    <n v="0"/>
  </r>
  <r>
    <d v="2017-10-30T00:00:00"/>
    <x v="9"/>
    <x v="29"/>
    <m/>
    <s v="Lu"/>
    <x v="0"/>
    <m/>
    <m/>
    <m/>
    <m/>
    <n v="8"/>
    <n v="0"/>
    <n v="0"/>
    <n v="0"/>
    <n v="-8"/>
    <n v="0"/>
    <n v="0"/>
    <n v="0"/>
    <n v="0"/>
  </r>
  <r>
    <d v="2017-10-31T00:00:00"/>
    <x v="9"/>
    <x v="30"/>
    <m/>
    <s v="Ma"/>
    <x v="0"/>
    <m/>
    <m/>
    <m/>
    <m/>
    <n v="8"/>
    <n v="0"/>
    <n v="0"/>
    <n v="0"/>
    <n v="-8"/>
    <n v="0"/>
    <n v="0"/>
    <n v="0"/>
    <n v="0"/>
  </r>
  <r>
    <d v="2017-11-01T00:00:00"/>
    <x v="10"/>
    <x v="0"/>
    <m/>
    <s v="Mi"/>
    <x v="0"/>
    <m/>
    <m/>
    <m/>
    <m/>
    <n v="8"/>
    <n v="0"/>
    <n v="0"/>
    <n v="0"/>
    <n v="-8"/>
    <n v="0"/>
    <n v="0"/>
    <n v="0"/>
    <n v="0"/>
  </r>
  <r>
    <d v="2017-11-02T00:00:00"/>
    <x v="10"/>
    <x v="1"/>
    <m/>
    <s v="Jo"/>
    <x v="0"/>
    <m/>
    <m/>
    <m/>
    <m/>
    <n v="8"/>
    <n v="0"/>
    <n v="0"/>
    <n v="0"/>
    <n v="-8"/>
    <n v="0"/>
    <n v="0"/>
    <n v="0"/>
    <n v="0"/>
  </r>
  <r>
    <d v="2017-11-03T00:00:00"/>
    <x v="10"/>
    <x v="2"/>
    <m/>
    <s v="Vi"/>
    <x v="0"/>
    <m/>
    <m/>
    <m/>
    <m/>
    <n v="8"/>
    <n v="0"/>
    <n v="0"/>
    <n v="0"/>
    <n v="-8"/>
    <n v="0"/>
    <n v="0"/>
    <n v="0"/>
    <n v="0"/>
  </r>
  <r>
    <d v="2017-11-04T00:00:00"/>
    <x v="10"/>
    <x v="3"/>
    <m/>
    <s v="Sa"/>
    <x v="0"/>
    <m/>
    <m/>
    <m/>
    <m/>
    <n v="0"/>
    <n v="0"/>
    <n v="0"/>
    <n v="0"/>
    <n v="0"/>
    <n v="0"/>
    <n v="0"/>
    <n v="0"/>
    <n v="0"/>
  </r>
  <r>
    <d v="2017-11-05T00:00:00"/>
    <x v="10"/>
    <x v="4"/>
    <m/>
    <s v="Du"/>
    <x v="0"/>
    <m/>
    <m/>
    <m/>
    <m/>
    <n v="0"/>
    <n v="0"/>
    <n v="0"/>
    <n v="0"/>
    <n v="0"/>
    <n v="0"/>
    <n v="0"/>
    <n v="0"/>
    <n v="0"/>
  </r>
  <r>
    <d v="2017-11-06T00:00:00"/>
    <x v="10"/>
    <x v="5"/>
    <m/>
    <s v="Lu"/>
    <x v="0"/>
    <m/>
    <m/>
    <m/>
    <m/>
    <n v="8"/>
    <n v="0"/>
    <n v="0"/>
    <n v="0"/>
    <n v="-8"/>
    <n v="0"/>
    <n v="0"/>
    <n v="0"/>
    <n v="0"/>
  </r>
  <r>
    <d v="2017-11-07T00:00:00"/>
    <x v="10"/>
    <x v="6"/>
    <m/>
    <s v="Ma"/>
    <x v="0"/>
    <m/>
    <m/>
    <m/>
    <m/>
    <n v="8"/>
    <n v="0"/>
    <n v="0"/>
    <n v="0"/>
    <n v="-8"/>
    <n v="0"/>
    <n v="0"/>
    <n v="0"/>
    <n v="0"/>
  </r>
  <r>
    <d v="2017-11-08T00:00:00"/>
    <x v="10"/>
    <x v="7"/>
    <m/>
    <s v="Mi"/>
    <x v="0"/>
    <m/>
    <m/>
    <m/>
    <m/>
    <n v="8"/>
    <n v="0"/>
    <n v="0"/>
    <n v="0"/>
    <n v="-8"/>
    <n v="0"/>
    <n v="0"/>
    <n v="0"/>
    <n v="0"/>
  </r>
  <r>
    <d v="2017-11-09T00:00:00"/>
    <x v="10"/>
    <x v="8"/>
    <m/>
    <s v="Jo"/>
    <x v="0"/>
    <m/>
    <m/>
    <m/>
    <m/>
    <n v="8"/>
    <n v="0"/>
    <n v="0"/>
    <n v="0"/>
    <n v="-8"/>
    <n v="0"/>
    <n v="0"/>
    <n v="0"/>
    <n v="0"/>
  </r>
  <r>
    <d v="2017-11-10T00:00:00"/>
    <x v="10"/>
    <x v="9"/>
    <m/>
    <s v="Vi"/>
    <x v="0"/>
    <m/>
    <m/>
    <m/>
    <m/>
    <n v="8"/>
    <n v="0"/>
    <n v="0"/>
    <n v="0"/>
    <n v="-8"/>
    <n v="0"/>
    <n v="0"/>
    <n v="0"/>
    <n v="0"/>
  </r>
  <r>
    <d v="2017-11-11T00:00:00"/>
    <x v="10"/>
    <x v="10"/>
    <m/>
    <s v="Sa"/>
    <x v="0"/>
    <m/>
    <m/>
    <m/>
    <m/>
    <n v="0"/>
    <n v="0"/>
    <n v="0"/>
    <n v="0"/>
    <n v="0"/>
    <n v="0"/>
    <n v="0"/>
    <n v="0"/>
    <n v="0"/>
  </r>
  <r>
    <d v="2017-11-12T00:00:00"/>
    <x v="10"/>
    <x v="11"/>
    <m/>
    <s v="Du"/>
    <x v="0"/>
    <m/>
    <m/>
    <m/>
    <m/>
    <n v="0"/>
    <n v="0"/>
    <n v="0"/>
    <n v="0"/>
    <n v="0"/>
    <n v="0"/>
    <n v="0"/>
    <n v="0"/>
    <n v="0"/>
  </r>
  <r>
    <d v="2017-11-13T00:00:00"/>
    <x v="10"/>
    <x v="12"/>
    <m/>
    <s v="Lu"/>
    <x v="0"/>
    <m/>
    <m/>
    <m/>
    <m/>
    <n v="8"/>
    <n v="0"/>
    <n v="0"/>
    <n v="0"/>
    <n v="-8"/>
    <n v="0"/>
    <n v="0"/>
    <n v="0"/>
    <n v="0"/>
  </r>
  <r>
    <d v="2017-11-14T00:00:00"/>
    <x v="10"/>
    <x v="13"/>
    <m/>
    <s v="Ma"/>
    <x v="0"/>
    <m/>
    <m/>
    <m/>
    <m/>
    <n v="8"/>
    <n v="0"/>
    <n v="0"/>
    <n v="0"/>
    <n v="-8"/>
    <n v="0"/>
    <n v="0"/>
    <n v="0"/>
    <n v="0"/>
  </r>
  <r>
    <d v="2017-11-15T00:00:00"/>
    <x v="10"/>
    <x v="14"/>
    <m/>
    <s v="Mi"/>
    <x v="0"/>
    <m/>
    <m/>
    <m/>
    <m/>
    <n v="8"/>
    <n v="0"/>
    <n v="0"/>
    <n v="0"/>
    <n v="-8"/>
    <n v="0"/>
    <n v="0"/>
    <n v="0"/>
    <n v="0"/>
  </r>
  <r>
    <d v="2017-11-16T00:00:00"/>
    <x v="10"/>
    <x v="15"/>
    <m/>
    <s v="Jo"/>
    <x v="0"/>
    <m/>
    <m/>
    <m/>
    <m/>
    <n v="8"/>
    <n v="0"/>
    <n v="0"/>
    <n v="0"/>
    <n v="-8"/>
    <n v="0"/>
    <n v="0"/>
    <n v="0"/>
    <n v="0"/>
  </r>
  <r>
    <d v="2017-11-17T00:00:00"/>
    <x v="10"/>
    <x v="16"/>
    <m/>
    <s v="Vi"/>
    <x v="0"/>
    <m/>
    <m/>
    <m/>
    <m/>
    <n v="8"/>
    <n v="0"/>
    <n v="0"/>
    <n v="0"/>
    <n v="-8"/>
    <n v="0"/>
    <n v="0"/>
    <n v="0"/>
    <n v="0"/>
  </r>
  <r>
    <d v="2017-11-18T00:00:00"/>
    <x v="10"/>
    <x v="17"/>
    <m/>
    <s v="Sa"/>
    <x v="0"/>
    <m/>
    <m/>
    <m/>
    <m/>
    <n v="0"/>
    <n v="0"/>
    <n v="0"/>
    <n v="0"/>
    <n v="0"/>
    <n v="0"/>
    <n v="0"/>
    <n v="0"/>
    <n v="0"/>
  </r>
  <r>
    <d v="2017-11-19T00:00:00"/>
    <x v="10"/>
    <x v="18"/>
    <m/>
    <s v="Du"/>
    <x v="0"/>
    <m/>
    <m/>
    <m/>
    <m/>
    <n v="0"/>
    <n v="0"/>
    <n v="0"/>
    <n v="0"/>
    <n v="0"/>
    <n v="0"/>
    <n v="0"/>
    <n v="0"/>
    <n v="0"/>
  </r>
  <r>
    <d v="2017-11-20T00:00:00"/>
    <x v="10"/>
    <x v="19"/>
    <m/>
    <s v="Lu"/>
    <x v="0"/>
    <m/>
    <m/>
    <m/>
    <m/>
    <n v="8"/>
    <n v="0"/>
    <n v="0"/>
    <n v="0"/>
    <n v="-8"/>
    <n v="0"/>
    <n v="0"/>
    <n v="0"/>
    <n v="0"/>
  </r>
  <r>
    <d v="2017-11-21T00:00:00"/>
    <x v="10"/>
    <x v="20"/>
    <m/>
    <s v="Ma"/>
    <x v="0"/>
    <m/>
    <m/>
    <m/>
    <m/>
    <n v="8"/>
    <n v="0"/>
    <n v="0"/>
    <n v="0"/>
    <n v="-8"/>
    <n v="0"/>
    <n v="0"/>
    <n v="0"/>
    <n v="0"/>
  </r>
  <r>
    <d v="2017-11-22T00:00:00"/>
    <x v="10"/>
    <x v="21"/>
    <m/>
    <s v="Mi"/>
    <x v="0"/>
    <m/>
    <m/>
    <m/>
    <m/>
    <n v="8"/>
    <n v="0"/>
    <n v="0"/>
    <n v="0"/>
    <n v="-8"/>
    <n v="0"/>
    <n v="0"/>
    <n v="0"/>
    <n v="0"/>
  </r>
  <r>
    <d v="2017-11-23T00:00:00"/>
    <x v="10"/>
    <x v="22"/>
    <m/>
    <s v="Jo"/>
    <x v="0"/>
    <m/>
    <m/>
    <m/>
    <m/>
    <n v="8"/>
    <n v="0"/>
    <n v="0"/>
    <n v="0"/>
    <n v="-8"/>
    <n v="0"/>
    <n v="0"/>
    <n v="0"/>
    <n v="0"/>
  </r>
  <r>
    <d v="2017-11-24T00:00:00"/>
    <x v="10"/>
    <x v="23"/>
    <m/>
    <s v="Vi"/>
    <x v="0"/>
    <m/>
    <m/>
    <m/>
    <m/>
    <n v="8"/>
    <n v="0"/>
    <n v="0"/>
    <n v="0"/>
    <n v="-8"/>
    <n v="0"/>
    <n v="0"/>
    <n v="0"/>
    <n v="0"/>
  </r>
  <r>
    <d v="2017-11-25T00:00:00"/>
    <x v="10"/>
    <x v="24"/>
    <m/>
    <s v="Sa"/>
    <x v="0"/>
    <m/>
    <m/>
    <m/>
    <m/>
    <n v="0"/>
    <n v="0"/>
    <n v="0"/>
    <n v="0"/>
    <n v="0"/>
    <n v="0"/>
    <n v="0"/>
    <n v="0"/>
    <n v="0"/>
  </r>
  <r>
    <d v="2017-11-26T00:00:00"/>
    <x v="10"/>
    <x v="25"/>
    <m/>
    <s v="Du"/>
    <x v="0"/>
    <m/>
    <m/>
    <m/>
    <m/>
    <n v="0"/>
    <n v="0"/>
    <n v="0"/>
    <n v="0"/>
    <n v="0"/>
    <n v="0"/>
    <n v="0"/>
    <n v="0"/>
    <n v="0"/>
  </r>
  <r>
    <d v="2017-11-27T00:00:00"/>
    <x v="10"/>
    <x v="26"/>
    <m/>
    <s v="Lu"/>
    <x v="0"/>
    <m/>
    <m/>
    <m/>
    <m/>
    <n v="8"/>
    <n v="0"/>
    <n v="0"/>
    <n v="0"/>
    <n v="-8"/>
    <n v="0"/>
    <n v="0"/>
    <n v="0"/>
    <n v="0"/>
  </r>
  <r>
    <d v="2017-11-28T00:00:00"/>
    <x v="10"/>
    <x v="27"/>
    <m/>
    <s v="Ma"/>
    <x v="0"/>
    <m/>
    <m/>
    <m/>
    <m/>
    <n v="8"/>
    <n v="0"/>
    <n v="0"/>
    <n v="0"/>
    <n v="-8"/>
    <n v="0"/>
    <n v="0"/>
    <n v="0"/>
    <n v="0"/>
  </r>
  <r>
    <d v="2017-11-29T00:00:00"/>
    <x v="10"/>
    <x v="28"/>
    <m/>
    <s v="Mi"/>
    <x v="0"/>
    <m/>
    <m/>
    <m/>
    <m/>
    <n v="8"/>
    <n v="0"/>
    <n v="0"/>
    <n v="0"/>
    <n v="-8"/>
    <n v="0"/>
    <n v="0"/>
    <n v="0"/>
    <n v="0"/>
  </r>
  <r>
    <d v="2017-11-30T00:00:00"/>
    <x v="10"/>
    <x v="29"/>
    <m/>
    <s v="Jo"/>
    <x v="0"/>
    <m/>
    <m/>
    <m/>
    <m/>
    <n v="0"/>
    <n v="0"/>
    <n v="0"/>
    <n v="0"/>
    <n v="0"/>
    <n v="0"/>
    <n v="0"/>
    <n v="0"/>
    <n v="0"/>
  </r>
  <r>
    <d v="2017-12-01T00:00:00"/>
    <x v="11"/>
    <x v="0"/>
    <m/>
    <s v="Vi"/>
    <x v="0"/>
    <m/>
    <m/>
    <m/>
    <m/>
    <n v="0"/>
    <n v="0"/>
    <n v="0"/>
    <n v="0"/>
    <n v="0"/>
    <n v="0"/>
    <n v="0"/>
    <n v="0"/>
    <n v="0"/>
  </r>
  <r>
    <d v="2017-12-02T00:00:00"/>
    <x v="11"/>
    <x v="1"/>
    <m/>
    <s v="Sa"/>
    <x v="0"/>
    <m/>
    <m/>
    <m/>
    <m/>
    <n v="0"/>
    <n v="0"/>
    <n v="0"/>
    <n v="0"/>
    <n v="0"/>
    <n v="0"/>
    <n v="0"/>
    <n v="0"/>
    <n v="0"/>
  </r>
  <r>
    <d v="2017-12-03T00:00:00"/>
    <x v="11"/>
    <x v="2"/>
    <m/>
    <s v="Du"/>
    <x v="0"/>
    <m/>
    <m/>
    <m/>
    <m/>
    <n v="0"/>
    <n v="0"/>
    <n v="0"/>
    <n v="0"/>
    <n v="0"/>
    <n v="0"/>
    <n v="0"/>
    <n v="0"/>
    <n v="0"/>
  </r>
  <r>
    <d v="2017-12-04T00:00:00"/>
    <x v="11"/>
    <x v="3"/>
    <m/>
    <s v="Lu"/>
    <x v="0"/>
    <m/>
    <m/>
    <m/>
    <m/>
    <n v="8"/>
    <n v="0"/>
    <n v="0"/>
    <n v="0"/>
    <n v="-8"/>
    <n v="0"/>
    <n v="0"/>
    <n v="0"/>
    <n v="0"/>
  </r>
  <r>
    <d v="2017-12-05T00:00:00"/>
    <x v="11"/>
    <x v="4"/>
    <m/>
    <s v="Ma"/>
    <x v="0"/>
    <m/>
    <m/>
    <m/>
    <m/>
    <n v="8"/>
    <n v="0"/>
    <n v="0"/>
    <n v="0"/>
    <n v="-8"/>
    <n v="0"/>
    <n v="0"/>
    <n v="0"/>
    <n v="0"/>
  </r>
  <r>
    <d v="2017-12-06T00:00:00"/>
    <x v="11"/>
    <x v="5"/>
    <m/>
    <s v="Mi"/>
    <x v="0"/>
    <m/>
    <m/>
    <m/>
    <m/>
    <n v="8"/>
    <n v="0"/>
    <n v="0"/>
    <n v="0"/>
    <n v="-8"/>
    <n v="0"/>
    <n v="0"/>
    <n v="0"/>
    <n v="0"/>
  </r>
  <r>
    <d v="2017-12-07T00:00:00"/>
    <x v="11"/>
    <x v="6"/>
    <m/>
    <s v="Jo"/>
    <x v="0"/>
    <m/>
    <m/>
    <m/>
    <m/>
    <n v="8"/>
    <n v="0"/>
    <n v="0"/>
    <n v="0"/>
    <n v="-8"/>
    <n v="0"/>
    <n v="0"/>
    <n v="0"/>
    <n v="0"/>
  </r>
  <r>
    <d v="2017-12-08T00:00:00"/>
    <x v="11"/>
    <x v="7"/>
    <m/>
    <s v="Vi"/>
    <x v="0"/>
    <m/>
    <m/>
    <m/>
    <m/>
    <n v="8"/>
    <n v="0"/>
    <n v="0"/>
    <n v="0"/>
    <n v="-8"/>
    <n v="0"/>
    <n v="0"/>
    <n v="0"/>
    <n v="0"/>
  </r>
  <r>
    <d v="2017-12-09T00:00:00"/>
    <x v="11"/>
    <x v="8"/>
    <m/>
    <s v="Sa"/>
    <x v="0"/>
    <m/>
    <m/>
    <m/>
    <m/>
    <n v="0"/>
    <n v="0"/>
    <n v="0"/>
    <n v="0"/>
    <n v="0"/>
    <n v="0"/>
    <n v="0"/>
    <n v="0"/>
    <n v="0"/>
  </r>
  <r>
    <d v="2017-12-10T00:00:00"/>
    <x v="11"/>
    <x v="9"/>
    <m/>
    <s v="Du"/>
    <x v="0"/>
    <m/>
    <m/>
    <m/>
    <m/>
    <n v="0"/>
    <n v="0"/>
    <n v="0"/>
    <n v="0"/>
    <n v="0"/>
    <n v="0"/>
    <n v="0"/>
    <n v="0"/>
    <n v="0"/>
  </r>
  <r>
    <d v="2017-12-11T00:00:00"/>
    <x v="11"/>
    <x v="10"/>
    <m/>
    <s v="Lu"/>
    <x v="0"/>
    <m/>
    <m/>
    <m/>
    <m/>
    <n v="8"/>
    <n v="0"/>
    <n v="0"/>
    <n v="0"/>
    <n v="-8"/>
    <n v="0"/>
    <n v="0"/>
    <n v="0"/>
    <n v="0"/>
  </r>
  <r>
    <d v="2017-12-12T00:00:00"/>
    <x v="11"/>
    <x v="11"/>
    <m/>
    <s v="Ma"/>
    <x v="0"/>
    <m/>
    <m/>
    <m/>
    <m/>
    <n v="8"/>
    <n v="0"/>
    <n v="0"/>
    <n v="0"/>
    <n v="-8"/>
    <n v="0"/>
    <n v="0"/>
    <n v="0"/>
    <n v="0"/>
  </r>
  <r>
    <d v="2017-12-13T00:00:00"/>
    <x v="11"/>
    <x v="12"/>
    <m/>
    <s v="Mi"/>
    <x v="0"/>
    <m/>
    <m/>
    <m/>
    <m/>
    <n v="8"/>
    <n v="0"/>
    <n v="0"/>
    <n v="0"/>
    <n v="-8"/>
    <n v="0"/>
    <n v="0"/>
    <n v="0"/>
    <n v="0"/>
  </r>
  <r>
    <d v="2017-12-14T00:00:00"/>
    <x v="11"/>
    <x v="13"/>
    <m/>
    <s v="Jo"/>
    <x v="0"/>
    <m/>
    <m/>
    <m/>
    <m/>
    <n v="8"/>
    <n v="0"/>
    <n v="0"/>
    <n v="0"/>
    <n v="-8"/>
    <n v="0"/>
    <n v="0"/>
    <n v="0"/>
    <n v="0"/>
  </r>
  <r>
    <d v="2017-12-15T00:00:00"/>
    <x v="11"/>
    <x v="14"/>
    <m/>
    <s v="Vi"/>
    <x v="0"/>
    <m/>
    <m/>
    <m/>
    <m/>
    <n v="8"/>
    <n v="0"/>
    <n v="0"/>
    <n v="0"/>
    <n v="-8"/>
    <n v="0"/>
    <n v="0"/>
    <n v="0"/>
    <n v="0"/>
  </r>
  <r>
    <d v="2017-12-16T00:00:00"/>
    <x v="11"/>
    <x v="15"/>
    <m/>
    <s v="Sa"/>
    <x v="0"/>
    <m/>
    <m/>
    <m/>
    <m/>
    <n v="0"/>
    <n v="0"/>
    <n v="0"/>
    <n v="0"/>
    <n v="0"/>
    <n v="0"/>
    <n v="0"/>
    <n v="0"/>
    <n v="0"/>
  </r>
  <r>
    <d v="2017-12-17T00:00:00"/>
    <x v="11"/>
    <x v="16"/>
    <m/>
    <s v="Du"/>
    <x v="0"/>
    <m/>
    <m/>
    <m/>
    <m/>
    <n v="0"/>
    <n v="0"/>
    <n v="0"/>
    <n v="0"/>
    <n v="0"/>
    <n v="0"/>
    <n v="0"/>
    <n v="0"/>
    <n v="0"/>
  </r>
  <r>
    <d v="2017-12-18T00:00:00"/>
    <x v="11"/>
    <x v="17"/>
    <m/>
    <s v="Lu"/>
    <x v="0"/>
    <m/>
    <m/>
    <m/>
    <m/>
    <n v="8"/>
    <n v="0"/>
    <n v="0"/>
    <n v="0"/>
    <n v="-8"/>
    <n v="0"/>
    <n v="0"/>
    <n v="0"/>
    <n v="0"/>
  </r>
  <r>
    <d v="2017-12-19T00:00:00"/>
    <x v="11"/>
    <x v="18"/>
    <m/>
    <s v="Ma"/>
    <x v="0"/>
    <m/>
    <m/>
    <m/>
    <m/>
    <n v="8"/>
    <n v="0"/>
    <n v="0"/>
    <n v="0"/>
    <n v="-8"/>
    <n v="0"/>
    <n v="0"/>
    <n v="0"/>
    <n v="0"/>
  </r>
  <r>
    <d v="2017-12-20T00:00:00"/>
    <x v="11"/>
    <x v="19"/>
    <m/>
    <s v="Mi"/>
    <x v="0"/>
    <m/>
    <m/>
    <m/>
    <m/>
    <n v="8"/>
    <n v="0"/>
    <n v="0"/>
    <n v="0"/>
    <n v="-8"/>
    <n v="0"/>
    <n v="0"/>
    <n v="0"/>
    <n v="0"/>
  </r>
  <r>
    <d v="2017-12-21T00:00:00"/>
    <x v="11"/>
    <x v="20"/>
    <m/>
    <s v="Jo"/>
    <x v="0"/>
    <m/>
    <m/>
    <m/>
    <m/>
    <n v="8"/>
    <n v="0"/>
    <n v="0"/>
    <n v="0"/>
    <n v="-8"/>
    <n v="0"/>
    <n v="0"/>
    <n v="0"/>
    <n v="0"/>
  </r>
  <r>
    <d v="2017-12-22T00:00:00"/>
    <x v="11"/>
    <x v="21"/>
    <m/>
    <s v="Vi"/>
    <x v="0"/>
    <m/>
    <m/>
    <m/>
    <m/>
    <n v="8"/>
    <n v="0"/>
    <n v="0"/>
    <n v="0"/>
    <n v="-8"/>
    <n v="0"/>
    <n v="0"/>
    <n v="0"/>
    <n v="0"/>
  </r>
  <r>
    <d v="2017-12-23T00:00:00"/>
    <x v="11"/>
    <x v="22"/>
    <m/>
    <s v="Sa"/>
    <x v="0"/>
    <m/>
    <m/>
    <m/>
    <m/>
    <n v="0"/>
    <n v="0"/>
    <n v="0"/>
    <n v="0"/>
    <n v="0"/>
    <n v="0"/>
    <n v="0"/>
    <n v="0"/>
    <n v="0"/>
  </r>
  <r>
    <d v="2017-12-24T00:00:00"/>
    <x v="11"/>
    <x v="23"/>
    <m/>
    <s v="Du"/>
    <x v="0"/>
    <m/>
    <m/>
    <m/>
    <m/>
    <n v="0"/>
    <n v="0"/>
    <n v="0"/>
    <n v="0"/>
    <n v="0"/>
    <n v="0"/>
    <n v="0"/>
    <n v="0"/>
    <n v="0"/>
  </r>
  <r>
    <d v="2017-12-25T00:00:00"/>
    <x v="11"/>
    <x v="24"/>
    <m/>
    <s v="Lu"/>
    <x v="0"/>
    <m/>
    <m/>
    <m/>
    <m/>
    <n v="0"/>
    <n v="0"/>
    <n v="0"/>
    <n v="0"/>
    <n v="0"/>
    <n v="0"/>
    <n v="0"/>
    <n v="0"/>
    <n v="0"/>
  </r>
  <r>
    <d v="2017-12-26T00:00:00"/>
    <x v="11"/>
    <x v="25"/>
    <m/>
    <s v="Ma"/>
    <x v="0"/>
    <m/>
    <m/>
    <m/>
    <m/>
    <n v="0"/>
    <n v="0"/>
    <n v="0"/>
    <n v="0"/>
    <n v="0"/>
    <n v="0"/>
    <n v="0"/>
    <n v="0"/>
    <n v="0"/>
  </r>
  <r>
    <d v="2017-12-27T00:00:00"/>
    <x v="11"/>
    <x v="26"/>
    <m/>
    <s v="Mi"/>
    <x v="0"/>
    <m/>
    <m/>
    <m/>
    <m/>
    <n v="8"/>
    <n v="0"/>
    <n v="0"/>
    <n v="0"/>
    <n v="-8"/>
    <n v="0"/>
    <n v="0"/>
    <n v="0"/>
    <n v="0"/>
  </r>
  <r>
    <d v="2017-12-28T00:00:00"/>
    <x v="11"/>
    <x v="27"/>
    <m/>
    <s v="Jo"/>
    <x v="0"/>
    <m/>
    <m/>
    <m/>
    <m/>
    <n v="8"/>
    <n v="0"/>
    <n v="0"/>
    <n v="0"/>
    <n v="-8"/>
    <n v="0"/>
    <n v="0"/>
    <n v="0"/>
    <n v="0"/>
  </r>
  <r>
    <d v="2017-12-29T00:00:00"/>
    <x v="11"/>
    <x v="28"/>
    <m/>
    <s v="Vi"/>
    <x v="0"/>
    <m/>
    <m/>
    <m/>
    <m/>
    <n v="8"/>
    <n v="0"/>
    <n v="0"/>
    <n v="0"/>
    <n v="-8"/>
    <n v="0"/>
    <n v="0"/>
    <n v="0"/>
    <n v="0"/>
  </r>
  <r>
    <d v="2017-12-30T00:00:00"/>
    <x v="11"/>
    <x v="29"/>
    <m/>
    <s v="Sa"/>
    <x v="0"/>
    <m/>
    <m/>
    <m/>
    <m/>
    <n v="0"/>
    <n v="0"/>
    <n v="0"/>
    <n v="0"/>
    <n v="0"/>
    <n v="0"/>
    <n v="0"/>
    <n v="0"/>
    <n v="0"/>
  </r>
  <r>
    <d v="2017-12-31T00:00:00"/>
    <x v="11"/>
    <x v="30"/>
    <m/>
    <s v="Du"/>
    <x v="0"/>
    <m/>
    <m/>
    <m/>
    <m/>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Data" updatedVersion="4" minRefreshableVersion="3" asteriskTotals="1" showMemberPropertyTips="0" itemPrintTitles="1" createdVersion="4" indent="0" compact="0" compactData="0" gridDropZones="1">
  <location ref="A3:AH22" firstHeaderRow="1" firstDataRow="2" firstDataCol="2" rowPageCount="1" colPageCount="1"/>
  <pivotFields count="19">
    <pivotField name="Data2" compact="0" numFmtId="14" outline="0" subtotalTop="0" showAll="0" includeNewItemsInFilter="1" defaultSubtotal="0"/>
    <pivotField axis="axisPage" compact="0" outline="0" subtotalTop="0" multipleItemSelectionAllowed="1" showAll="0" includeNewItemsInFilter="1">
      <items count="13">
        <item h="1" x="9"/>
        <item h="1" x="10"/>
        <item h="1" x="11"/>
        <item h="1" x="0"/>
        <item h="1" x="8"/>
        <item h="1" x="1"/>
        <item x="2"/>
        <item h="1" x="3"/>
        <item h="1" x="4"/>
        <item h="1" x="5"/>
        <item h="1" x="6"/>
        <item h="1" x="7"/>
        <item t="default"/>
      </items>
    </pivotField>
    <pivotField axis="axisCol" compact="0" numFmtId="1" outline="0" subtotalTop="0" showAll="0" includeNewItemsInFilter="1">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m="1" x="31"/>
        <item t="default"/>
      </items>
    </pivotField>
    <pivotField compact="0" outline="0" showAll="0" defaultSubtotal="0"/>
    <pivotField compact="0" outline="0" subtotalTop="0" showAll="0" includeNewItemsInFilter="1"/>
    <pivotField axis="axisRow" compact="0" outline="0" subtotalTop="0" showAll="0" includeNewItemsInFilter="1">
      <items count="47">
        <item n="Bogdan" m="1" x="24"/>
        <item h="1" m="1" x="42"/>
        <item h="1" m="1" x="3"/>
        <item h="1" m="1" x="8"/>
        <item h="1" m="1" x="12"/>
        <item h="1" m="1" x="14"/>
        <item h="1" m="1" x="17"/>
        <item h="1" m="1" x="21"/>
        <item h="1" m="1" x="23"/>
        <item h="1" m="1" x="25"/>
        <item h="1" m="1" x="31"/>
        <item h="1" m="1" x="13"/>
        <item h="1" m="1" x="26"/>
        <item h="1" m="1" x="34"/>
        <item h="1" m="1" x="35"/>
        <item h="1" m="1" x="39"/>
        <item h="1" m="1" x="44"/>
        <item h="1" m="1" x="4"/>
        <item h="1" m="1" x="10"/>
        <item h="1" m="1" x="43"/>
        <item h="1" m="1" x="27"/>
        <item h="1" m="1" x="15"/>
        <item h="1" m="1" x="2"/>
        <item h="1" m="1" x="33"/>
        <item h="1" m="1" x="18"/>
        <item h="1" m="1" x="6"/>
        <item x="0"/>
        <item h="1" m="1" x="1"/>
        <item h="1" m="1" x="5"/>
        <item h="1" m="1" x="32"/>
        <item h="1" m="1" x="37"/>
        <item h="1" m="1" x="36"/>
        <item h="1" m="1" x="9"/>
        <item h="1" m="1" x="30"/>
        <item h="1" m="1" x="7"/>
        <item h="1" m="1" x="41"/>
        <item h="1" m="1" x="38"/>
        <item h="1" m="1" x="16"/>
        <item h="1" m="1" x="20"/>
        <item h="1" m="1" x="11"/>
        <item h="1" m="1" x="28"/>
        <item h="1" m="1" x="45"/>
        <item h="1" m="1" x="29"/>
        <item h="1" m="1" x="40"/>
        <item h="1" m="1" x="22"/>
        <item h="1" m="1" x="19"/>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dataField="1" compact="0" numFmtId="167" outline="0" subtotalTop="0" showAll="0" includeNewItemsInFilter="1"/>
    <pivotField dataField="1" compact="0" numFmtId="167" outline="0" subtotalTop="0" showAll="0" includeNewItemsInFilter="1"/>
    <pivotField dataField="1" compact="0" numFmtId="167" outline="0" subtotalTop="0" showAll="0" includeNewItemsInFilter="1"/>
    <pivotField dataField="1" compact="0" numFmtId="167" outline="0" subtotalTop="0" showAll="0" includeNewItemsInFilter="1"/>
    <pivotField dataField="1" compact="0" numFmtId="168" outline="0" subtotalTop="0" showAll="0" includeNewItemsInFilter="1"/>
    <pivotField dataField="1" compact="0" numFmtId="1" outline="0" subtotalTop="0" showAll="0" includeNewItemsInFilter="1"/>
    <pivotField dataField="1" compact="0" numFmtId="1" outline="0" subtotalTop="0" showAll="0" includeNewItemsInFilter="1"/>
    <pivotField dataField="1" compact="0" numFmtId="1" outline="0" subtotalTop="0" showAll="0" includeNewItemsInFilter="1"/>
    <pivotField dataField="1" compact="0" numFmtId="1" outline="0" subtotalTop="0" showAll="0" includeNewItemsInFilter="1"/>
  </pivotFields>
  <rowFields count="2">
    <field x="5"/>
    <field x="-2"/>
  </rowFields>
  <rowItems count="18">
    <i>
      <x v="26"/>
      <x/>
    </i>
    <i r="1" i="1">
      <x v="1"/>
    </i>
    <i r="1" i="2">
      <x v="2"/>
    </i>
    <i r="1" i="3">
      <x v="3"/>
    </i>
    <i r="1" i="4">
      <x v="4"/>
    </i>
    <i r="1" i="5">
      <x v="5"/>
    </i>
    <i r="1" i="6">
      <x v="6"/>
    </i>
    <i r="1" i="7">
      <x v="7"/>
    </i>
    <i r="1" i="8">
      <x v="8"/>
    </i>
    <i t="grand">
      <x/>
    </i>
    <i t="grand" i="1">
      <x/>
    </i>
    <i t="grand" i="2">
      <x/>
    </i>
    <i t="grand" i="3">
      <x/>
    </i>
    <i t="grand" i="4">
      <x/>
    </i>
    <i t="grand" i="5">
      <x/>
    </i>
    <i t="grand" i="6">
      <x/>
    </i>
    <i t="grand" i="7">
      <x/>
    </i>
    <i t="grand" i="8">
      <x/>
    </i>
  </rowItems>
  <colFields count="1">
    <field x="2"/>
  </colFields>
  <col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colItems>
  <pageFields count="1">
    <pageField fld="1" hier="0"/>
  </pageFields>
  <dataFields count="9">
    <dataField name="Sum of Normate" fld="10" baseField="0" baseItem="0"/>
    <dataField name="Sum of Lucrate" fld="11" baseField="0" baseItem="0"/>
    <dataField name="Sum of Noapte" fld="12" baseField="0" baseItem="0"/>
    <dataField name="Sum of S/D/Sarb." fld="13" baseField="0" baseItem="0"/>
    <dataField name="Sum of Supl." fld="14" baseField="0" baseItem="0"/>
    <dataField name="Sum of CO" fld="15" baseField="0" baseItem="0"/>
    <dataField name="Sum of CM" fld="16" baseField="0" baseItem="0"/>
    <dataField name="Sum of ZL" fld="17" baseField="0" baseItem="0"/>
    <dataField name="Sum of CFS" fld="18" baseField="0" baseItem="0"/>
  </dataFields>
  <formats count="25">
    <format dxfId="24">
      <pivotArea dataOnly="0" labelOnly="1" outline="0" fieldPosition="0">
        <references count="1">
          <reference field="2" count="0"/>
        </references>
      </pivotArea>
    </format>
    <format dxfId="23">
      <pivotArea dataOnly="0" labelOnly="1" outline="0" fieldPosition="0">
        <references count="1">
          <reference field="2" count="0"/>
        </references>
      </pivotArea>
    </format>
    <format dxfId="22">
      <pivotArea outline="0" fieldPosition="0">
        <references count="1">
          <reference field="2" count="0" selected="0"/>
        </references>
      </pivotArea>
    </format>
    <format dxfId="21">
      <pivotArea dataOnly="0" grandCol="1" outline="0" fieldPosition="0"/>
    </format>
    <format dxfId="20">
      <pivotArea field="5" dataOnly="0" grandRow="1" outline="0" axis="axisRow" fieldPosition="0">
        <references count="1">
          <reference field="4294967294" count="0" selected="0"/>
        </references>
      </pivotArea>
    </format>
    <format dxfId="19">
      <pivotArea field="5" dataOnly="0" grandRow="1" outline="0" axis="axisRow" fieldPosition="0">
        <references count="1">
          <reference field="4294967294" count="1" selected="0">
            <x v="1"/>
          </reference>
        </references>
      </pivotArea>
    </format>
    <format dxfId="18">
      <pivotArea field="5" dataOnly="0" grandRow="1" outline="0" axis="axisRow" fieldPosition="0">
        <references count="1">
          <reference field="4294967294" count="1" selected="0">
            <x v="2"/>
          </reference>
        </references>
      </pivotArea>
    </format>
    <format dxfId="17">
      <pivotArea field="5" dataOnly="0" grandRow="1" outline="0" axis="axisRow" fieldPosition="0">
        <references count="1">
          <reference field="4294967294" count="1" selected="0">
            <x v="2"/>
          </reference>
        </references>
      </pivotArea>
    </format>
    <format dxfId="16">
      <pivotArea field="5" dataOnly="0" grandRow="1" outline="0" axis="axisRow" fieldPosition="0">
        <references count="1">
          <reference field="4294967294" count="1" selected="0">
            <x v="3"/>
          </reference>
        </references>
      </pivotArea>
    </format>
    <format dxfId="15">
      <pivotArea field="5" dataOnly="0" grandRow="1" outline="0" axis="axisRow" fieldPosition="0">
        <references count="1">
          <reference field="4294967294" count="1" selected="0">
            <x v="3"/>
          </reference>
        </references>
      </pivotArea>
    </format>
    <format dxfId="14">
      <pivotArea field="5" dataOnly="0" grandRow="1" outline="0" axis="axisRow" fieldPosition="0">
        <references count="1">
          <reference field="4294967294" count="1" selected="0">
            <x v="4"/>
          </reference>
        </references>
      </pivotArea>
    </format>
    <format dxfId="13">
      <pivotArea field="5" dataOnly="0" grandRow="1" outline="0" axis="axisRow" fieldPosition="0">
        <references count="1">
          <reference field="4294967294" count="1" selected="0">
            <x v="4"/>
          </reference>
        </references>
      </pivotArea>
    </format>
    <format dxfId="12">
      <pivotArea field="5" dataOnly="0" grandRow="1" outline="0" axis="axisRow" fieldPosition="0">
        <references count="1">
          <reference field="4294967294" count="1" selected="0">
            <x v="5"/>
          </reference>
        </references>
      </pivotArea>
    </format>
    <format dxfId="11">
      <pivotArea field="5" dataOnly="0" grandRow="1" outline="0" axis="axisRow" fieldPosition="0">
        <references count="1">
          <reference field="4294967294" count="1" selected="0">
            <x v="6"/>
          </reference>
        </references>
      </pivotArea>
    </format>
    <format dxfId="10">
      <pivotArea field="5" dataOnly="0" grandRow="1" outline="0" axis="axisRow" fieldPosition="0">
        <references count="1">
          <reference field="4294967294" count="1" selected="0">
            <x v="6"/>
          </reference>
        </references>
      </pivotArea>
    </format>
    <format dxfId="9">
      <pivotArea field="5" dataOnly="0" grandRow="1" outline="0" axis="axisRow" fieldPosition="0">
        <references count="1">
          <reference field="4294967294" count="1" selected="0">
            <x v="8"/>
          </reference>
        </references>
      </pivotArea>
    </format>
    <format dxfId="8">
      <pivotArea field="5" dataOnly="0" grandRow="1" outline="0" axis="axisRow" fieldPosition="0">
        <references count="1">
          <reference field="4294967294" count="1" selected="0">
            <x v="8"/>
          </reference>
        </references>
      </pivotArea>
    </format>
    <format dxfId="7">
      <pivotArea field="5" dataOnly="0" grandRow="1" outline="0" axis="axisRow" fieldPosition="0">
        <references count="1">
          <reference field="4294967294" count="1" selected="0">
            <x v="8"/>
          </reference>
        </references>
      </pivotArea>
    </format>
    <format dxfId="6">
      <pivotArea field="5" dataOnly="0" grandRow="1" outline="0" axis="axisRow" fieldPosition="0">
        <references count="1">
          <reference field="4294967294" count="1" selected="0">
            <x v="7"/>
          </reference>
        </references>
      </pivotArea>
    </format>
    <format dxfId="5">
      <pivotArea field="5" dataOnly="0" grandRow="1" outline="0" axis="axisRow" fieldPosition="0">
        <references count="1">
          <reference field="4294967294" count="1" selected="0">
            <x v="7"/>
          </reference>
        </references>
      </pivotArea>
    </format>
    <format dxfId="4">
      <pivotArea dataOnly="0" labelOnly="1" outline="0" fieldPosition="0">
        <references count="1">
          <reference field="2" count="0"/>
        </references>
      </pivotArea>
    </format>
    <format dxfId="3">
      <pivotArea dataOnly="0" labelOnly="1" grandCol="1" outline="0" fieldPosition="0"/>
    </format>
    <format dxfId="2">
      <pivotArea dataOnly="0" labelOnly="1" outline="0" fieldPosition="0">
        <references count="1">
          <reference field="2" count="0"/>
        </references>
      </pivotArea>
    </format>
    <format dxfId="1">
      <pivotArea dataOnly="0" labelOnly="1" grandCol="1" outline="0" fieldPosition="0"/>
    </format>
    <format dxfId="0">
      <pivotArea outline="0" fieldPosition="0">
        <references count="1">
          <reference field="2" count="0" selected="0"/>
        </references>
      </pivotArea>
    </format>
  </formats>
  <pivotTableStyleInfo showRowHeaders="1" showColHeaders="1" showRowStripes="0" showColStripes="0" showLastColumn="1"/>
</pivotTableDefinition>
</file>

<file path=xl/tables/table1.xml><?xml version="1.0" encoding="utf-8"?>
<table xmlns="http://schemas.openxmlformats.org/spreadsheetml/2006/main" id="6" name="Table6" displayName="Table6" ref="B5:D20" totalsRowShown="0" headerRowBorderDxfId="78">
  <autoFilter ref="B5:D20"/>
  <sortState ref="B6:D20">
    <sortCondition ref="B6:B20"/>
  </sortState>
  <tableColumns count="3">
    <tableColumn id="1" name="Angajat" dataDxfId="77"/>
    <tableColumn id="2" name="Norma" dataDxfId="76"/>
    <tableColumn id="4" name="Nr. Angajat" dataDxfId="75"/>
  </tableColumns>
  <tableStyleInfo name="TableStyleLight14" showFirstColumn="0" showLastColumn="0" showRowStripes="1" showColumnStripes="0"/>
</table>
</file>

<file path=xl/tables/table2.xml><?xml version="1.0" encoding="utf-8"?>
<table xmlns="http://schemas.openxmlformats.org/spreadsheetml/2006/main" id="1" name="List1" displayName="List1" ref="A1:T367" insertRowShift="1" totalsRowCount="1" headerRowDxfId="71" dataDxfId="70" totalsRowDxfId="69" headerRowCellStyle="Normal 2" dataCellStyle="Normal 2" totalsRowCellStyle="Normal 2">
  <autoFilter ref="A1:T366">
    <filterColumn colId="1">
      <filters>
        <filter val="Aprilie"/>
      </filters>
    </filterColumn>
  </autoFilter>
  <sortState ref="A32:S73">
    <sortCondition ref="A2:A165"/>
  </sortState>
  <tableColumns count="20">
    <tableColumn id="1" name="Data" totalsRowLabel="Total" dataDxfId="68" totalsRowDxfId="67" dataCellStyle="Normal 2"/>
    <tableColumn id="17" name="Luna" dataDxfId="66" totalsRowDxfId="65" dataCellStyle="Normal 2">
      <calculatedColumnFormula>INDEX(luni,MONTH($A2))</calculatedColumnFormula>
    </tableColumn>
    <tableColumn id="2" name="Ziua" dataDxfId="64" totalsRowDxfId="63" dataCellStyle="Normal 2">
      <calculatedColumnFormula>DAY($A2)</calculatedColumnFormula>
    </tableColumn>
    <tableColumn id="19" name="Explicatii" dataDxfId="62" totalsRowDxfId="61" dataCellStyle="Normal 2"/>
    <tableColumn id="3" name="ZiuaS" dataDxfId="60" totalsRowDxfId="59" dataCellStyle="Normal 2">
      <calculatedColumnFormula>IF(LEN($A2)=0,"",LEFT(INDEX(zile,WEEKDAY($A2,2)),2))</calculatedColumnFormula>
    </tableColumn>
    <tableColumn id="4" name="Angajat" dataDxfId="58" totalsRowDxfId="57" dataCellStyle="Normal 2"/>
    <tableColumn id="5" name="Ora_1" dataDxfId="56" totalsRowDxfId="55" dataCellStyle="Normal 2"/>
    <tableColumn id="6" name="Ora_2" dataDxfId="54" totalsRowDxfId="53" dataCellStyle="Normal 2"/>
    <tableColumn id="7" name="Semnif" dataDxfId="52" totalsRowDxfId="51" dataCellStyle="Normal 2"/>
    <tableColumn id="20" name="Diurne" totalsRowFunction="sum" dataDxfId="50" totalsRowDxfId="49" dataCellStyle="Normal 2"/>
    <tableColumn id="8" name="Normate" totalsRowFunction="sum" dataDxfId="48" totalsRowDxfId="47" dataCellStyle="Normal 2">
      <calculatedColumnFormula>INDEX(salariati,MATCH($F2,INDEX(salariati,,1),0),2)*NOT(OR($E2=LEFT(INDEX(zile,6),2),$E2=LEFT(INDEX(zile,7),2),ISNUMBER(MATCH($A2,sarbatori,0)),$I2="CO"))</calculatedColumnFormula>
    </tableColumn>
    <tableColumn id="9" name="Lucrate" totalsRowFunction="sum" dataDxfId="46" totalsRowDxfId="45" dataCellStyle="Normal 2">
      <calculatedColumnFormula>IF(LEN($G2)=0,IF($I2="ZL",$K2,0),IF($H2&gt;=$G2,($H2-$G2)*24,("24:00"*1-ABS($H2-$G2))*24))</calculatedColumnFormula>
    </tableColumn>
    <tableColumn id="10" name="Noapte" totalsRowFunction="sum" dataDxfId="44" totalsRowDxfId="43" dataCellStyle="Normal 2">
      <calculatedColumnFormula>IF($L2=0,0,IF($I2="ZL",0,IF($H2="0:00"*1,("24:00"*1-MAX($G2,"22:00"*1))*24,IF($H2&gt;"22:00"*1,($H2-"22:00"*1)*24,0))+IF($G2&lt;"6:00"*1,(MIN("6:00"*1,$H2)-$G2)*24,0)))</calculatedColumnFormula>
    </tableColumn>
    <tableColumn id="11" name="S/D/Sarb." totalsRowFunction="sum" dataDxfId="42" totalsRowDxfId="41" dataCellStyle="Normal 2">
      <calculatedColumnFormula>IF(OR($E2=LEFT(INDEX(zile,6),2),$E2=LEFT(INDEX(zile,7),2),ISNUMBER(MATCH($A2,sarbatori,0))),$L2,0)</calculatedColumnFormula>
    </tableColumn>
    <tableColumn id="12" name="Supl." totalsRowFunction="sum" dataDxfId="40" totalsRowDxfId="39" dataCellStyle="Normal 2">
      <calculatedColumnFormula>IF(LEN($I2)&gt;0,0,($L2-$K2)*NOT(OR($E2=LEFT(INDEX(zile,6),2),$E2=LEFT(INDEX(zile,7),2),ISNUMBER(MATCH($A2,sarbatori,0)))))</calculatedColumnFormula>
    </tableColumn>
    <tableColumn id="13" name="CO" totalsRowFunction="sum" dataDxfId="38" totalsRowDxfId="37" dataCellStyle="Normal 2">
      <calculatedColumnFormula>IF($I2=P$1,1,0)</calculatedColumnFormula>
    </tableColumn>
    <tableColumn id="14" name="CM" totalsRowFunction="sum" dataDxfId="36" totalsRowDxfId="35" dataCellStyle="Normal 2">
      <calculatedColumnFormula>IF($I2=Q$1,1,0)</calculatedColumnFormula>
    </tableColumn>
    <tableColumn id="15" name="ZL" totalsRowFunction="sum" dataDxfId="34" totalsRowDxfId="33" dataCellStyle="Normal 2">
      <calculatedColumnFormula>IF($I2=R$1,1,0)</calculatedColumnFormula>
    </tableColumn>
    <tableColumn id="16" name="CFS" totalsRowFunction="sum" dataDxfId="32" totalsRowDxfId="31" dataCellStyle="Normal 2">
      <calculatedColumnFormula>IF($I2=S$1,1,0)</calculatedColumnFormula>
    </tableColumn>
    <tableColumn id="18" name="Ore supl Ramase" totalsRowFunction="custom" dataDxfId="30" totalsRowDxfId="29" dataCellStyle="Normal 2">
      <totalsRowFormula>List1[[#Totals],[Supl.]]-List1[[#Totals],[ZL]]*8</totalsRowFormula>
    </tableColumn>
  </tableColumns>
  <tableStyleInfo showFirstColumn="0" showLastColumn="0" showRowStripes="1" showColumnStripes="0"/>
</table>
</file>

<file path=xl/tables/table3.xml><?xml version="1.0" encoding="utf-8"?>
<table xmlns="http://schemas.openxmlformats.org/spreadsheetml/2006/main" id="2" name="Table2" displayName="Table2" ref="A1:R3" totalsRowShown="0">
  <autoFilter ref="A1:R3"/>
  <tableColumns count="18">
    <tableColumn id="1" name="Data" dataDxfId="28"/>
    <tableColumn id="2" name="Luna"/>
    <tableColumn id="3" name="Ziua"/>
    <tableColumn id="4" name="Explicatii"/>
    <tableColumn id="5" name="ZiuaS"/>
    <tableColumn id="6" name="Angajat"/>
    <tableColumn id="7" name="Ora_1"/>
    <tableColumn id="8" name="Ora_2"/>
    <tableColumn id="9" name="Semnif"/>
    <tableColumn id="10" name="Normate"/>
    <tableColumn id="11" name="Lucrate"/>
    <tableColumn id="12" name="Noapte"/>
    <tableColumn id="13" name="S/D/Sarb."/>
    <tableColumn id="14" name="Supl."/>
    <tableColumn id="15" name="CO"/>
    <tableColumn id="16" name="CM"/>
    <tableColumn id="17" name="ZL"/>
    <tableColumn id="18" name="CFS"/>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A1:R3" totalsRowShown="0">
  <autoFilter ref="A1:R3">
    <filterColumn colId="0">
      <filters>
        <dateGroupItem year="2015" dateTimeGrouping="year"/>
      </filters>
    </filterColumn>
  </autoFilter>
  <tableColumns count="18">
    <tableColumn id="1" name="Data" dataDxfId="27"/>
    <tableColumn id="2" name="Luna"/>
    <tableColumn id="3" name="Ziua"/>
    <tableColumn id="4" name="Explicatii"/>
    <tableColumn id="5" name="ZiuaS"/>
    <tableColumn id="6" name="Angajat"/>
    <tableColumn id="7" name="Ora_1"/>
    <tableColumn id="8" name="Ora_2"/>
    <tableColumn id="9" name="Semnif"/>
    <tableColumn id="10" name="Normate"/>
    <tableColumn id="11" name="Lucrate"/>
    <tableColumn id="12" name="Noapte"/>
    <tableColumn id="13" name="S/D/Sarb."/>
    <tableColumn id="14" name="Supl."/>
    <tableColumn id="15" name="CO"/>
    <tableColumn id="16" name="CM"/>
    <tableColumn id="17" name="ZL"/>
    <tableColumn id="18" name="CFS"/>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1:R3" totalsRowShown="0">
  <autoFilter ref="A1:R3"/>
  <tableColumns count="18">
    <tableColumn id="1" name="Data" dataDxfId="26"/>
    <tableColumn id="2" name="Luna"/>
    <tableColumn id="3" name="Ziua"/>
    <tableColumn id="4" name="Explicatii"/>
    <tableColumn id="5" name="ZiuaS"/>
    <tableColumn id="6" name="Angajat"/>
    <tableColumn id="7" name="Ora_1"/>
    <tableColumn id="8" name="Ora_2"/>
    <tableColumn id="9" name="Semnif"/>
    <tableColumn id="10" name="Normate"/>
    <tableColumn id="11" name="Lucrate"/>
    <tableColumn id="12" name="Noapte"/>
    <tableColumn id="13" name="S/D/Sarb."/>
    <tableColumn id="14" name="Supl."/>
    <tableColumn id="15" name="CO"/>
    <tableColumn id="16" name="CM"/>
    <tableColumn id="17" name="ZL"/>
    <tableColumn id="18" name="CFS"/>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1:R3" totalsRowShown="0">
  <autoFilter ref="A1:R3"/>
  <tableColumns count="18">
    <tableColumn id="1" name="Data" dataDxfId="25"/>
    <tableColumn id="2" name="Luna"/>
    <tableColumn id="3" name="Ziua"/>
    <tableColumn id="4" name="Explicatii"/>
    <tableColumn id="5" name="ZiuaS"/>
    <tableColumn id="6" name="Angajat"/>
    <tableColumn id="7" name="Ora_1"/>
    <tableColumn id="8" name="Ora_2"/>
    <tableColumn id="9" name="Semnif"/>
    <tableColumn id="10" name="Normate"/>
    <tableColumn id="11" name="Lucrate"/>
    <tableColumn id="12" name="Noapte"/>
    <tableColumn id="13" name="S/D/Sarb."/>
    <tableColumn id="14" name="Supl."/>
    <tableColumn id="15" name="CO"/>
    <tableColumn id="16" name="CM"/>
    <tableColumn id="17" name="ZL"/>
    <tableColumn id="18" name="CF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32"/>
  <sheetViews>
    <sheetView workbookViewId="0">
      <pane ySplit="5" topLeftCell="A6" activePane="bottomLeft" state="frozen"/>
      <selection pane="bottomLeft" activeCell="D13" sqref="D13"/>
    </sheetView>
  </sheetViews>
  <sheetFormatPr defaultRowHeight="15" customHeight="1" x14ac:dyDescent="0.2"/>
  <cols>
    <col min="1" max="1" width="9.140625" style="9"/>
    <col min="2" max="2" width="16.140625" style="5" customWidth="1"/>
    <col min="3" max="3" width="11.5703125" style="10" bestFit="1" customWidth="1"/>
    <col min="4" max="4" width="15.28515625" style="9" customWidth="1"/>
    <col min="5" max="16384" width="9.140625" style="9"/>
  </cols>
  <sheetData>
    <row r="2" spans="1:4" ht="15" customHeight="1" x14ac:dyDescent="0.25">
      <c r="A2" s="14" t="s">
        <v>21</v>
      </c>
      <c r="B2" s="13" t="s">
        <v>2</v>
      </c>
    </row>
    <row r="3" spans="1:4" ht="15" customHeight="1" x14ac:dyDescent="0.25">
      <c r="A3" s="14" t="s">
        <v>22</v>
      </c>
      <c r="B3" s="19">
        <v>2017</v>
      </c>
    </row>
    <row r="5" spans="1:4" ht="15.75" thickBot="1" x14ac:dyDescent="0.25">
      <c r="A5" s="5"/>
      <c r="B5" s="15" t="s">
        <v>28</v>
      </c>
      <c r="C5" s="16" t="s">
        <v>20</v>
      </c>
      <c r="D5" s="59" t="s">
        <v>63</v>
      </c>
    </row>
    <row r="6" spans="1:4" ht="15" customHeight="1" x14ac:dyDescent="0.2">
      <c r="A6" s="5"/>
      <c r="B6" s="70" t="s">
        <v>59</v>
      </c>
      <c r="C6" s="71">
        <v>8</v>
      </c>
      <c r="D6" s="63"/>
    </row>
    <row r="7" spans="1:4" ht="15" customHeight="1" x14ac:dyDescent="0.2">
      <c r="A7" s="5"/>
      <c r="B7" s="46" t="s">
        <v>72</v>
      </c>
      <c r="C7" s="62">
        <v>8</v>
      </c>
    </row>
    <row r="8" spans="1:4" ht="15" customHeight="1" x14ac:dyDescent="0.2">
      <c r="A8" s="5"/>
      <c r="B8" s="46" t="s">
        <v>74</v>
      </c>
      <c r="C8" s="62">
        <v>8</v>
      </c>
      <c r="D8" s="63"/>
    </row>
    <row r="9" spans="1:4" ht="15" customHeight="1" x14ac:dyDescent="0.2">
      <c r="A9" s="5"/>
      <c r="B9" s="46" t="s">
        <v>73</v>
      </c>
      <c r="C9" s="62">
        <v>8</v>
      </c>
    </row>
    <row r="10" spans="1:4" ht="15" customHeight="1" x14ac:dyDescent="0.2">
      <c r="A10" s="5"/>
      <c r="B10" s="46" t="s">
        <v>71</v>
      </c>
      <c r="C10" s="62">
        <v>8</v>
      </c>
    </row>
    <row r="11" spans="1:4" ht="15" customHeight="1" x14ac:dyDescent="0.2">
      <c r="A11" s="5"/>
      <c r="B11" s="46" t="s">
        <v>75</v>
      </c>
      <c r="C11" s="62">
        <v>8</v>
      </c>
      <c r="D11" s="63"/>
    </row>
    <row r="12" spans="1:4" ht="15" customHeight="1" x14ac:dyDescent="0.2">
      <c r="A12" s="5"/>
      <c r="B12" s="46" t="s">
        <v>76</v>
      </c>
      <c r="C12" s="62">
        <v>8</v>
      </c>
    </row>
    <row r="13" spans="1:4" ht="15" customHeight="1" x14ac:dyDescent="0.2">
      <c r="B13" s="46" t="s">
        <v>77</v>
      </c>
      <c r="C13" s="62">
        <v>8</v>
      </c>
    </row>
    <row r="14" spans="1:4" ht="15" customHeight="1" x14ac:dyDescent="0.2">
      <c r="B14" s="46"/>
      <c r="C14" s="62"/>
      <c r="D14" s="63"/>
    </row>
    <row r="15" spans="1:4" ht="15" customHeight="1" x14ac:dyDescent="0.2">
      <c r="B15" s="46"/>
      <c r="C15" s="62"/>
      <c r="D15" s="63"/>
    </row>
    <row r="16" spans="1:4" ht="15" customHeight="1" x14ac:dyDescent="0.2">
      <c r="B16" s="46"/>
      <c r="C16" s="62"/>
      <c r="D16" s="63"/>
    </row>
    <row r="17" spans="2:4" ht="15" customHeight="1" x14ac:dyDescent="0.2">
      <c r="B17" s="46"/>
      <c r="C17" s="62"/>
      <c r="D17" s="63"/>
    </row>
    <row r="18" spans="2:4" ht="15" customHeight="1" x14ac:dyDescent="0.2">
      <c r="B18" s="46"/>
      <c r="C18" s="62"/>
      <c r="D18" s="63"/>
    </row>
    <row r="19" spans="2:4" ht="15" customHeight="1" x14ac:dyDescent="0.2">
      <c r="B19" s="46"/>
      <c r="C19" s="62"/>
    </row>
    <row r="20" spans="2:4" ht="15" customHeight="1" x14ac:dyDescent="0.2">
      <c r="B20" s="74"/>
      <c r="C20" s="75"/>
    </row>
    <row r="21" spans="2:4" ht="15" customHeight="1" x14ac:dyDescent="0.2">
      <c r="B21" s="11"/>
      <c r="C21" s="12"/>
    </row>
    <row r="22" spans="2:4" ht="15" customHeight="1" x14ac:dyDescent="0.2">
      <c r="B22" s="11"/>
      <c r="C22" s="12"/>
    </row>
    <row r="23" spans="2:4" ht="15" customHeight="1" x14ac:dyDescent="0.2">
      <c r="B23" s="11"/>
      <c r="C23" s="12"/>
    </row>
    <row r="24" spans="2:4" ht="15" customHeight="1" x14ac:dyDescent="0.2">
      <c r="B24" s="11"/>
      <c r="C24" s="12"/>
    </row>
    <row r="25" spans="2:4" ht="15" customHeight="1" x14ac:dyDescent="0.2">
      <c r="B25" s="11"/>
      <c r="C25" s="12"/>
    </row>
    <row r="26" spans="2:4" ht="15" customHeight="1" x14ac:dyDescent="0.2">
      <c r="B26" s="11"/>
      <c r="C26" s="12"/>
    </row>
    <row r="27" spans="2:4" ht="15" customHeight="1" x14ac:dyDescent="0.2">
      <c r="B27" s="11"/>
      <c r="C27" s="12"/>
    </row>
    <row r="28" spans="2:4" ht="15" customHeight="1" x14ac:dyDescent="0.2">
      <c r="B28" s="11"/>
      <c r="C28" s="12"/>
    </row>
    <row r="29" spans="2:4" ht="15" customHeight="1" x14ac:dyDescent="0.2">
      <c r="B29" s="11"/>
      <c r="C29" s="12"/>
    </row>
    <row r="30" spans="2:4" ht="15" customHeight="1" x14ac:dyDescent="0.2">
      <c r="B30" s="17"/>
      <c r="C30" s="18"/>
    </row>
    <row r="31" spans="2:4" ht="15" customHeight="1" x14ac:dyDescent="0.2">
      <c r="B31" s="46"/>
      <c r="C31" s="18"/>
    </row>
    <row r="32" spans="2:4" ht="15" customHeight="1" x14ac:dyDescent="0.2">
      <c r="B32" s="46"/>
      <c r="C32" s="18"/>
    </row>
  </sheetData>
  <phoneticPr fontId="1" type="noConversion"/>
  <dataValidations count="2">
    <dataValidation type="list" allowBlank="1" showInputMessage="1" showErrorMessage="1" sqref="B2">
      <formula1>luni</formula1>
    </dataValidation>
    <dataValidation type="list" allowBlank="1" showInputMessage="1" showErrorMessage="1" sqref="B3">
      <formula1>ani</formula1>
    </dataValidation>
  </dataValidations>
  <pageMargins left="0.75" right="0.75" top="1" bottom="1" header="0.5" footer="0.5"/>
  <pageSetup paperSize="9" orientation="portrait" horizontalDpi="4294967294" verticalDpi="0"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6"/>
  <sheetViews>
    <sheetView workbookViewId="0">
      <selection activeCell="D29" sqref="D29"/>
    </sheetView>
  </sheetViews>
  <sheetFormatPr defaultRowHeight="12.75" x14ac:dyDescent="0.2"/>
  <cols>
    <col min="1" max="3" width="5.140625" bestFit="1" customWidth="1"/>
  </cols>
  <sheetData>
    <row r="1" spans="1:4" x14ac:dyDescent="0.2">
      <c r="A1" s="82" t="s">
        <v>26</v>
      </c>
    </row>
    <row r="2" spans="1:4" x14ac:dyDescent="0.2">
      <c r="A2" s="4" t="s">
        <v>23</v>
      </c>
    </row>
    <row r="3" spans="1:4" x14ac:dyDescent="0.2">
      <c r="A3" s="4" t="s">
        <v>25</v>
      </c>
      <c r="D3" s="81" t="s">
        <v>109</v>
      </c>
    </row>
    <row r="4" spans="1:4" x14ac:dyDescent="0.2">
      <c r="A4" s="4">
        <v>2</v>
      </c>
    </row>
    <row r="5" spans="1:4" x14ac:dyDescent="0.2">
      <c r="A5" s="4">
        <v>1</v>
      </c>
      <c r="D5" s="81" t="s">
        <v>81</v>
      </c>
    </row>
    <row r="6" spans="1:4" x14ac:dyDescent="0.2">
      <c r="A6" s="150">
        <v>3</v>
      </c>
    </row>
  </sheetData>
  <phoneticPr fontId="1" type="noConversion"/>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63"/>
  <sheetViews>
    <sheetView tabSelected="1" workbookViewId="0">
      <pane ySplit="1" topLeftCell="A98" activePane="bottomLeft" state="frozen"/>
      <selection pane="bottomLeft" activeCell="D119" sqref="D119"/>
    </sheetView>
  </sheetViews>
  <sheetFormatPr defaultRowHeight="12.75" x14ac:dyDescent="0.2"/>
  <cols>
    <col min="1" max="1" width="10.140625" style="65" bestFit="1" customWidth="1"/>
    <col min="2" max="2" width="11.28515625" style="69" customWidth="1"/>
    <col min="3" max="3" width="9.7109375" style="47" hidden="1" customWidth="1"/>
    <col min="4" max="4" width="31.42578125" style="47" customWidth="1"/>
    <col min="5" max="5" width="10.42578125" style="47" bestFit="1" customWidth="1"/>
    <col min="6" max="6" width="18.42578125" style="6" customWidth="1"/>
    <col min="7" max="7" width="10.85546875" style="47" bestFit="1" customWidth="1"/>
    <col min="8" max="8" width="13.42578125" style="47" bestFit="1" customWidth="1"/>
    <col min="9" max="10" width="11.5703125" style="56" customWidth="1"/>
    <col min="11" max="11" width="13.28515625" style="47" bestFit="1" customWidth="1"/>
    <col min="12" max="12" width="12.42578125" style="47" bestFit="1" customWidth="1"/>
    <col min="13" max="13" width="12" style="47" bestFit="1" customWidth="1"/>
    <col min="14" max="14" width="13.5703125" style="52" hidden="1" customWidth="1"/>
    <col min="15" max="15" width="10.28515625" style="47" bestFit="1" customWidth="1"/>
    <col min="16" max="16" width="8.28515625" style="47" hidden="1" customWidth="1"/>
    <col min="17" max="17" width="8.42578125" style="47" customWidth="1"/>
    <col min="18" max="18" width="7.7109375" style="47" bestFit="1" customWidth="1"/>
    <col min="19" max="19" width="9.28515625" style="47" hidden="1" customWidth="1"/>
    <col min="20" max="20" width="17.7109375" customWidth="1"/>
    <col min="21" max="16384" width="9.140625" style="6"/>
  </cols>
  <sheetData>
    <row r="1" spans="1:20" x14ac:dyDescent="0.2">
      <c r="A1" s="64" t="s">
        <v>27</v>
      </c>
      <c r="B1" s="66" t="s">
        <v>58</v>
      </c>
      <c r="C1" s="27" t="s">
        <v>57</v>
      </c>
      <c r="D1" s="53" t="s">
        <v>62</v>
      </c>
      <c r="E1" s="27" t="s">
        <v>56</v>
      </c>
      <c r="F1" s="27" t="s">
        <v>28</v>
      </c>
      <c r="G1" s="53" t="s">
        <v>29</v>
      </c>
      <c r="H1" s="28" t="s">
        <v>30</v>
      </c>
      <c r="I1" s="54" t="s">
        <v>31</v>
      </c>
      <c r="J1" s="78" t="s">
        <v>83</v>
      </c>
      <c r="K1" s="53" t="s">
        <v>36</v>
      </c>
      <c r="L1" s="28" t="s">
        <v>32</v>
      </c>
      <c r="M1" s="28" t="s">
        <v>33</v>
      </c>
      <c r="N1" s="29" t="s">
        <v>34</v>
      </c>
      <c r="O1" s="28" t="s">
        <v>19</v>
      </c>
      <c r="P1" s="28" t="s">
        <v>23</v>
      </c>
      <c r="Q1" s="28" t="s">
        <v>25</v>
      </c>
      <c r="R1" s="28" t="s">
        <v>26</v>
      </c>
      <c r="S1" s="29" t="s">
        <v>24</v>
      </c>
      <c r="T1" s="57" t="s">
        <v>60</v>
      </c>
    </row>
    <row r="2" spans="1:20" hidden="1" x14ac:dyDescent="0.2">
      <c r="A2" s="30">
        <v>42736</v>
      </c>
      <c r="B2" s="67" t="str">
        <f t="shared" ref="B2:B57" si="0">INDEX(luni,MONTH($A2))</f>
        <v>Ianuarie</v>
      </c>
      <c r="C2" s="8">
        <f t="shared" ref="C2:C56" si="1">DAY($A2)</f>
        <v>1</v>
      </c>
      <c r="D2" s="8"/>
      <c r="E2" s="49" t="str">
        <f t="shared" ref="E2:E57" si="2">IF(LEN($A2)=0,"",LEFT(INDEX(zile,WEEKDAY($A2,2)),2))</f>
        <v>Du</v>
      </c>
      <c r="F2" s="48" t="s">
        <v>59</v>
      </c>
      <c r="G2" s="76"/>
      <c r="H2" s="76"/>
      <c r="I2" s="49"/>
      <c r="J2" s="49"/>
      <c r="K2" s="50">
        <f t="shared" ref="K2:K57" ca="1" si="3">INDEX(salariati,MATCH($F2,INDEX(salariati,,1),0),2)*NOT(OR($E2=LEFT(INDEX(zile,6),2),$E2=LEFT(INDEX(zile,7),2),ISNUMBER(MATCH($A2,sarbatori,0)),$I2="CO"))</f>
        <v>0</v>
      </c>
      <c r="L2" s="50">
        <f t="shared" ref="L2:L65" si="4">IF(LEN($G2)=0,IF($I2="ZL",$K2,0),IF($H2&gt;=$G2,($H2-$G2)*24,("24:00"*1-ABS($H2-$G2))*24))</f>
        <v>0</v>
      </c>
      <c r="M2" s="50">
        <f t="shared" ref="M2:M65" si="5">IF($L2=0,0,IF($I2="ZL",0,IF($H2="0:00"*1,("24:00"*1-MAX($G2,"22:00"*1))*24,IF($H2&gt;"22:00"*1,($H2-"22:00"*1)*24,0))+IF($G2&lt;"6:00"*1,(MIN("6:00"*1,$H2)-$G2)*24,0)))</f>
        <v>0</v>
      </c>
      <c r="N2" s="49">
        <f t="shared" ref="N2:N65" ca="1" si="6">IF(OR($E2=LEFT(INDEX(zile,6),2),$E2=LEFT(INDEX(zile,7),2),ISNUMBER(MATCH($A2,sarbatori,0))),$L2,0)</f>
        <v>0</v>
      </c>
      <c r="O2" s="51">
        <f t="shared" ref="O2:O65" ca="1" si="7">IF(LEN($I2)&gt;0,0,($L2-$K2)*NOT(OR($E2=LEFT(INDEX(zile,6),2),$E2=LEFT(INDEX(zile,7),2),ISNUMBER(MATCH($A2,sarbatori,0)))))</f>
        <v>0</v>
      </c>
      <c r="P2" s="49">
        <f t="shared" ref="P2:P56" si="8">IF($I2=P$1,1,0)</f>
        <v>0</v>
      </c>
      <c r="Q2" s="49">
        <f t="shared" ref="Q2:Q56" si="9">IF($I2=Q$1,1,0)</f>
        <v>0</v>
      </c>
      <c r="R2" s="49">
        <f t="shared" ref="R2:R56" si="10">IF($I2=R$1,1,0)</f>
        <v>0</v>
      </c>
      <c r="S2" s="49">
        <f t="shared" ref="S2:S56" si="11">IF($I2=S$1,1,0)</f>
        <v>0</v>
      </c>
      <c r="T2" s="49"/>
    </row>
    <row r="3" spans="1:20" hidden="1" x14ac:dyDescent="0.2">
      <c r="A3" s="30">
        <v>42737</v>
      </c>
      <c r="B3" s="67" t="str">
        <f t="shared" si="0"/>
        <v>Ianuarie</v>
      </c>
      <c r="C3" s="8">
        <f t="shared" si="1"/>
        <v>2</v>
      </c>
      <c r="D3" s="8"/>
      <c r="E3" s="49" t="str">
        <f t="shared" si="2"/>
        <v>Lu</v>
      </c>
      <c r="F3" s="48" t="s">
        <v>59</v>
      </c>
      <c r="G3" s="49"/>
      <c r="H3" s="49"/>
      <c r="I3" s="49"/>
      <c r="J3" s="49"/>
      <c r="K3" s="50">
        <f t="shared" ca="1" si="3"/>
        <v>0</v>
      </c>
      <c r="L3" s="50">
        <f t="shared" si="4"/>
        <v>0</v>
      </c>
      <c r="M3" s="50">
        <f t="shared" si="5"/>
        <v>0</v>
      </c>
      <c r="N3" s="49">
        <f t="shared" ca="1" si="6"/>
        <v>0</v>
      </c>
      <c r="O3" s="51">
        <f t="shared" ca="1" si="7"/>
        <v>0</v>
      </c>
      <c r="P3" s="49">
        <f t="shared" si="8"/>
        <v>0</v>
      </c>
      <c r="Q3" s="49">
        <f t="shared" si="9"/>
        <v>0</v>
      </c>
      <c r="R3" s="49">
        <f t="shared" si="10"/>
        <v>0</v>
      </c>
      <c r="S3" s="49">
        <f t="shared" si="11"/>
        <v>0</v>
      </c>
      <c r="T3" s="49"/>
    </row>
    <row r="4" spans="1:20" hidden="1" x14ac:dyDescent="0.2">
      <c r="A4" s="30">
        <v>42738</v>
      </c>
      <c r="B4" s="67" t="str">
        <f t="shared" si="0"/>
        <v>Ianuarie</v>
      </c>
      <c r="C4" s="8">
        <f t="shared" si="1"/>
        <v>3</v>
      </c>
      <c r="D4" s="8" t="s">
        <v>78</v>
      </c>
      <c r="E4" s="49" t="str">
        <f t="shared" si="2"/>
        <v>Ma</v>
      </c>
      <c r="F4" s="48" t="s">
        <v>59</v>
      </c>
      <c r="G4" s="76">
        <v>0.375</v>
      </c>
      <c r="H4" s="76">
        <v>0.70833333333333337</v>
      </c>
      <c r="I4" s="49"/>
      <c r="J4" s="49"/>
      <c r="K4" s="50">
        <f t="shared" ca="1" si="3"/>
        <v>8</v>
      </c>
      <c r="L4" s="50">
        <f t="shared" si="4"/>
        <v>8</v>
      </c>
      <c r="M4" s="50">
        <f t="shared" si="5"/>
        <v>0</v>
      </c>
      <c r="N4" s="49">
        <f t="shared" ca="1" si="6"/>
        <v>0</v>
      </c>
      <c r="O4" s="51">
        <f t="shared" ca="1" si="7"/>
        <v>0</v>
      </c>
      <c r="P4" s="49">
        <f t="shared" si="8"/>
        <v>0</v>
      </c>
      <c r="Q4" s="49">
        <f t="shared" si="9"/>
        <v>0</v>
      </c>
      <c r="R4" s="49">
        <f t="shared" si="10"/>
        <v>0</v>
      </c>
      <c r="S4" s="49">
        <f t="shared" si="11"/>
        <v>0</v>
      </c>
      <c r="T4" s="49"/>
    </row>
    <row r="5" spans="1:20" hidden="1" x14ac:dyDescent="0.2">
      <c r="A5" s="30">
        <v>42739</v>
      </c>
      <c r="B5" s="67" t="str">
        <f t="shared" si="0"/>
        <v>Ianuarie</v>
      </c>
      <c r="C5" s="8">
        <f t="shared" si="1"/>
        <v>4</v>
      </c>
      <c r="D5" s="8" t="s">
        <v>79</v>
      </c>
      <c r="E5" s="49" t="str">
        <f t="shared" si="2"/>
        <v>Mi</v>
      </c>
      <c r="F5" s="48" t="s">
        <v>59</v>
      </c>
      <c r="G5" s="76">
        <v>0.375</v>
      </c>
      <c r="H5" s="76">
        <v>0.70833333333333337</v>
      </c>
      <c r="I5" s="49"/>
      <c r="J5" s="49"/>
      <c r="K5" s="50">
        <f t="shared" ca="1" si="3"/>
        <v>8</v>
      </c>
      <c r="L5" s="50">
        <f t="shared" si="4"/>
        <v>8</v>
      </c>
      <c r="M5" s="50">
        <f t="shared" si="5"/>
        <v>0</v>
      </c>
      <c r="N5" s="49">
        <f t="shared" ca="1" si="6"/>
        <v>0</v>
      </c>
      <c r="O5" s="51">
        <f t="shared" ca="1" si="7"/>
        <v>0</v>
      </c>
      <c r="P5" s="49">
        <f t="shared" si="8"/>
        <v>0</v>
      </c>
      <c r="Q5" s="49">
        <f t="shared" si="9"/>
        <v>0</v>
      </c>
      <c r="R5" s="49">
        <f t="shared" si="10"/>
        <v>0</v>
      </c>
      <c r="S5" s="49">
        <f t="shared" si="11"/>
        <v>0</v>
      </c>
      <c r="T5" s="49"/>
    </row>
    <row r="6" spans="1:20" ht="25.5" hidden="1" x14ac:dyDescent="0.2">
      <c r="A6" s="30">
        <v>42740</v>
      </c>
      <c r="B6" s="67" t="str">
        <f t="shared" si="0"/>
        <v>Ianuarie</v>
      </c>
      <c r="C6" s="8">
        <f t="shared" si="1"/>
        <v>5</v>
      </c>
      <c r="D6" s="77" t="s">
        <v>80</v>
      </c>
      <c r="E6" s="49" t="str">
        <f t="shared" si="2"/>
        <v>Jo</v>
      </c>
      <c r="F6" s="48" t="s">
        <v>59</v>
      </c>
      <c r="G6" s="76">
        <v>0.33333333333333331</v>
      </c>
      <c r="H6" s="76">
        <v>0.66666666666666663</v>
      </c>
      <c r="I6" s="49"/>
      <c r="J6" s="49">
        <v>1</v>
      </c>
      <c r="K6" s="50">
        <f t="shared" ca="1" si="3"/>
        <v>8</v>
      </c>
      <c r="L6" s="50">
        <f t="shared" si="4"/>
        <v>8</v>
      </c>
      <c r="M6" s="50">
        <f t="shared" si="5"/>
        <v>0</v>
      </c>
      <c r="N6" s="49">
        <f t="shared" ca="1" si="6"/>
        <v>0</v>
      </c>
      <c r="O6" s="51">
        <f t="shared" ca="1" si="7"/>
        <v>0</v>
      </c>
      <c r="P6" s="49">
        <f t="shared" si="8"/>
        <v>0</v>
      </c>
      <c r="Q6" s="49">
        <f t="shared" si="9"/>
        <v>0</v>
      </c>
      <c r="R6" s="49">
        <f t="shared" si="10"/>
        <v>0</v>
      </c>
      <c r="S6" s="49">
        <f t="shared" si="11"/>
        <v>0</v>
      </c>
      <c r="T6" s="49"/>
    </row>
    <row r="7" spans="1:20" hidden="1" x14ac:dyDescent="0.2">
      <c r="A7" s="30">
        <v>42741</v>
      </c>
      <c r="B7" s="48" t="str">
        <f>INDEX(luni,MONTH($A7))</f>
        <v>Ianuarie</v>
      </c>
      <c r="C7" s="8">
        <f>DAY($A7)</f>
        <v>6</v>
      </c>
      <c r="D7" s="77" t="s">
        <v>99</v>
      </c>
      <c r="E7" s="49" t="str">
        <f>IF(LEN($A7)=0,"",LEFT(INDEX(zile,WEEKDAY($A7,2)),2))</f>
        <v>Vi</v>
      </c>
      <c r="F7" s="48" t="s">
        <v>59</v>
      </c>
      <c r="G7" s="76">
        <v>8.3333333333333329E-2</v>
      </c>
      <c r="H7" s="76">
        <v>0</v>
      </c>
      <c r="I7" s="49"/>
      <c r="J7" s="49">
        <v>1</v>
      </c>
      <c r="K7" s="50">
        <f ca="1">INDEX(salariati,MATCH($F7,INDEX(salariati,,1),0),2)*NOT(OR($E7=LEFT(INDEX(zile,6),2),$E7=LEFT(INDEX(zile,7),2),ISNUMBER(MATCH($A7,sarbatori,0)),$I7="CO"))</f>
        <v>8</v>
      </c>
      <c r="L7" s="50">
        <f t="shared" si="4"/>
        <v>22</v>
      </c>
      <c r="M7" s="50">
        <f t="shared" si="5"/>
        <v>8.8817841970012523E-16</v>
      </c>
      <c r="N7" s="49">
        <f t="shared" ca="1" si="6"/>
        <v>0</v>
      </c>
      <c r="O7" s="51">
        <f t="shared" ca="1" si="7"/>
        <v>14</v>
      </c>
      <c r="P7" s="49">
        <f t="shared" ref="P7:S8" si="12">IF($I7=P$1,1,0)</f>
        <v>0</v>
      </c>
      <c r="Q7" s="49">
        <f t="shared" si="12"/>
        <v>0</v>
      </c>
      <c r="R7" s="49">
        <f t="shared" si="12"/>
        <v>0</v>
      </c>
      <c r="S7" s="49">
        <f t="shared" si="12"/>
        <v>0</v>
      </c>
      <c r="T7" s="49"/>
    </row>
    <row r="8" spans="1:20" hidden="1" x14ac:dyDescent="0.2">
      <c r="A8" s="30">
        <v>42742</v>
      </c>
      <c r="B8" s="48" t="str">
        <f>INDEX(luni,MONTH($A8))</f>
        <v>Ianuarie</v>
      </c>
      <c r="C8" s="8">
        <f>DAY($A8)</f>
        <v>7</v>
      </c>
      <c r="D8" s="8" t="s">
        <v>82</v>
      </c>
      <c r="E8" s="49" t="str">
        <f>IF(LEN($A8)=0,"",LEFT(INDEX(zile,WEEKDAY($A8,2)),2))</f>
        <v>Sa</v>
      </c>
      <c r="F8" s="48" t="s">
        <v>59</v>
      </c>
      <c r="G8" s="76">
        <v>0</v>
      </c>
      <c r="H8" s="76">
        <v>0.58333333333333337</v>
      </c>
      <c r="I8" s="49" t="s">
        <v>26</v>
      </c>
      <c r="J8" s="49">
        <v>1</v>
      </c>
      <c r="K8" s="50">
        <f ca="1">INDEX(salariati,MATCH($F8,INDEX(salariati,,1),0),2)*NOT(OR($E8=LEFT(INDEX(zile,6),2),$E8=LEFT(INDEX(zile,7),2),ISNUMBER(MATCH($A8,sarbatori,0)),$I8="CO"))</f>
        <v>0</v>
      </c>
      <c r="L8" s="50">
        <f t="shared" si="4"/>
        <v>14</v>
      </c>
      <c r="M8" s="50">
        <f t="shared" si="5"/>
        <v>0</v>
      </c>
      <c r="N8" s="49">
        <f t="shared" ca="1" si="6"/>
        <v>14</v>
      </c>
      <c r="O8" s="51">
        <f t="shared" si="7"/>
        <v>0</v>
      </c>
      <c r="P8" s="49">
        <f t="shared" si="12"/>
        <v>0</v>
      </c>
      <c r="Q8" s="49">
        <f t="shared" si="12"/>
        <v>0</v>
      </c>
      <c r="R8" s="49">
        <f t="shared" si="12"/>
        <v>1</v>
      </c>
      <c r="S8" s="49">
        <f t="shared" si="12"/>
        <v>0</v>
      </c>
      <c r="T8" s="49"/>
    </row>
    <row r="9" spans="1:20" hidden="1" x14ac:dyDescent="0.2">
      <c r="A9" s="30">
        <v>42743</v>
      </c>
      <c r="B9" s="48" t="str">
        <f>INDEX(luni,MONTH($A9))</f>
        <v>Ianuarie</v>
      </c>
      <c r="C9" s="8">
        <f t="shared" ref="C9:C11" si="13">DAY($A9)</f>
        <v>8</v>
      </c>
      <c r="D9" s="77" t="s">
        <v>98</v>
      </c>
      <c r="E9" s="49" t="str">
        <f>IF(LEN($A9)=0,"",LEFT(INDEX(zile,WEEKDAY($A9,2)),2))</f>
        <v>Du</v>
      </c>
      <c r="F9" s="48" t="s">
        <v>59</v>
      </c>
      <c r="G9" s="76">
        <v>0.45833333333333331</v>
      </c>
      <c r="H9" s="76">
        <v>0</v>
      </c>
      <c r="I9" s="49" t="s">
        <v>26</v>
      </c>
      <c r="J9" s="49">
        <v>1</v>
      </c>
      <c r="K9" s="50">
        <f ca="1">INDEX(salariati,MATCH($F9,INDEX(salariati,,1),0),2)*NOT(OR($E9=LEFT(INDEX(zile,6),2),$E9=LEFT(INDEX(zile,7),2),ISNUMBER(MATCH($A9,sarbatori,0)),$I9="CO"))</f>
        <v>0</v>
      </c>
      <c r="L9" s="50">
        <f t="shared" si="4"/>
        <v>13.000000000000002</v>
      </c>
      <c r="M9" s="50">
        <f t="shared" si="5"/>
        <v>0</v>
      </c>
      <c r="N9" s="49">
        <f t="shared" ca="1" si="6"/>
        <v>13.000000000000002</v>
      </c>
      <c r="O9" s="51">
        <f t="shared" si="7"/>
        <v>0</v>
      </c>
      <c r="P9" s="49">
        <f t="shared" ref="P9:P11" si="14">IF($I9=P$1,1,0)</f>
        <v>0</v>
      </c>
      <c r="Q9" s="49">
        <f t="shared" ref="Q9:Q11" si="15">IF($I9=Q$1,1,0)</f>
        <v>0</v>
      </c>
      <c r="R9" s="49">
        <f t="shared" ref="R9:R11" si="16">IF($I9=R$1,1,0)</f>
        <v>1</v>
      </c>
      <c r="S9" s="49">
        <f t="shared" ref="S9:S11" si="17">IF($I9=S$1,1,0)</f>
        <v>0</v>
      </c>
      <c r="T9" s="49"/>
    </row>
    <row r="10" spans="1:20" hidden="1" x14ac:dyDescent="0.2">
      <c r="A10" s="30">
        <v>42744</v>
      </c>
      <c r="B10" s="48" t="str">
        <f>INDEX(luni,MONTH($A10))</f>
        <v>Ianuarie</v>
      </c>
      <c r="C10" s="8">
        <f>DAY($A10)</f>
        <v>9</v>
      </c>
      <c r="D10" s="8" t="s">
        <v>84</v>
      </c>
      <c r="E10" s="49" t="str">
        <f>IF(LEN($A10)=0,"",LEFT(INDEX(zile,WEEKDAY($A10,2)),2))</f>
        <v>Lu</v>
      </c>
      <c r="F10" s="48" t="s">
        <v>59</v>
      </c>
      <c r="G10" s="76">
        <v>0.41666666666666669</v>
      </c>
      <c r="H10" s="76">
        <v>0.75</v>
      </c>
      <c r="I10" s="49"/>
      <c r="J10" s="49">
        <v>1</v>
      </c>
      <c r="K10" s="50">
        <f ca="1">INDEX(salariati,MATCH($F10,INDEX(salariati,,1),0),2)*NOT(OR($E10=LEFT(INDEX(zile,6),2),$E10=LEFT(INDEX(zile,7),2),ISNUMBER(MATCH($A10,sarbatori,0)),$I10="CO"))</f>
        <v>8</v>
      </c>
      <c r="L10" s="50">
        <f t="shared" si="4"/>
        <v>8</v>
      </c>
      <c r="M10" s="50">
        <f t="shared" si="5"/>
        <v>0</v>
      </c>
      <c r="N10" s="49">
        <f t="shared" ca="1" si="6"/>
        <v>0</v>
      </c>
      <c r="O10" s="51">
        <f t="shared" ca="1" si="7"/>
        <v>0</v>
      </c>
      <c r="P10" s="49">
        <f>IF($I10=P$1,1,0)</f>
        <v>0</v>
      </c>
      <c r="Q10" s="49">
        <f>IF($I10=Q$1,1,0)</f>
        <v>0</v>
      </c>
      <c r="R10" s="49">
        <f>IF($I10=R$1,1,0)</f>
        <v>0</v>
      </c>
      <c r="S10" s="49">
        <f>IF($I10=S$1,1,0)</f>
        <v>0</v>
      </c>
      <c r="T10" s="49"/>
    </row>
    <row r="11" spans="1:20" hidden="1" x14ac:dyDescent="0.2">
      <c r="A11" s="30">
        <v>42745</v>
      </c>
      <c r="B11" s="48" t="str">
        <f>INDEX(luni,MONTH($A11))</f>
        <v>Ianuarie</v>
      </c>
      <c r="C11" s="8">
        <f t="shared" si="13"/>
        <v>10</v>
      </c>
      <c r="D11" s="8" t="s">
        <v>85</v>
      </c>
      <c r="E11" s="49" t="str">
        <f>IF(LEN($A11)=0,"",LEFT(INDEX(zile,WEEKDAY($A11,2)),2))</f>
        <v>Ma</v>
      </c>
      <c r="F11" s="48" t="s">
        <v>59</v>
      </c>
      <c r="G11" s="76">
        <v>0.41666666666666669</v>
      </c>
      <c r="H11" s="76">
        <v>0.75</v>
      </c>
      <c r="I11" s="49"/>
      <c r="J11" s="49"/>
      <c r="K11" s="50">
        <f ca="1">INDEX(salariati,MATCH($F11,INDEX(salariati,,1),0),2)*NOT(OR($E11=LEFT(INDEX(zile,6),2),$E11=LEFT(INDEX(zile,7),2),ISNUMBER(MATCH($A11,sarbatori,0)),$I11="CO"))</f>
        <v>8</v>
      </c>
      <c r="L11" s="50">
        <f t="shared" si="4"/>
        <v>8</v>
      </c>
      <c r="M11" s="50">
        <f t="shared" si="5"/>
        <v>0</v>
      </c>
      <c r="N11" s="49">
        <f t="shared" ca="1" si="6"/>
        <v>0</v>
      </c>
      <c r="O11" s="51">
        <f t="shared" ca="1" si="7"/>
        <v>0</v>
      </c>
      <c r="P11" s="49">
        <f t="shared" si="14"/>
        <v>0</v>
      </c>
      <c r="Q11" s="49">
        <f t="shared" si="15"/>
        <v>0</v>
      </c>
      <c r="R11" s="49">
        <f t="shared" si="16"/>
        <v>0</v>
      </c>
      <c r="S11" s="49">
        <f t="shared" si="17"/>
        <v>0</v>
      </c>
      <c r="T11" s="49"/>
    </row>
    <row r="12" spans="1:20" hidden="1" x14ac:dyDescent="0.2">
      <c r="A12" s="30">
        <v>42746</v>
      </c>
      <c r="B12" s="67" t="str">
        <f t="shared" si="0"/>
        <v>Ianuarie</v>
      </c>
      <c r="C12" s="8">
        <f t="shared" si="1"/>
        <v>11</v>
      </c>
      <c r="D12" s="8" t="s">
        <v>86</v>
      </c>
      <c r="E12" s="49" t="str">
        <f t="shared" si="2"/>
        <v>Mi</v>
      </c>
      <c r="F12" s="48" t="s">
        <v>59</v>
      </c>
      <c r="G12" s="76">
        <v>0.375</v>
      </c>
      <c r="H12" s="76">
        <v>0.70833333333333337</v>
      </c>
      <c r="I12" s="49"/>
      <c r="J12" s="49">
        <v>1</v>
      </c>
      <c r="K12" s="50">
        <f t="shared" ca="1" si="3"/>
        <v>8</v>
      </c>
      <c r="L12" s="50">
        <f t="shared" si="4"/>
        <v>8</v>
      </c>
      <c r="M12" s="50">
        <f t="shared" si="5"/>
        <v>0</v>
      </c>
      <c r="N12" s="49">
        <f t="shared" ca="1" si="6"/>
        <v>0</v>
      </c>
      <c r="O12" s="51">
        <f t="shared" ca="1" si="7"/>
        <v>0</v>
      </c>
      <c r="P12" s="49">
        <f t="shared" si="8"/>
        <v>0</v>
      </c>
      <c r="Q12" s="49">
        <f t="shared" si="9"/>
        <v>0</v>
      </c>
      <c r="R12" s="49">
        <f t="shared" si="10"/>
        <v>0</v>
      </c>
      <c r="S12" s="49">
        <f t="shared" si="11"/>
        <v>0</v>
      </c>
      <c r="T12" s="49"/>
    </row>
    <row r="13" spans="1:20" hidden="1" x14ac:dyDescent="0.2">
      <c r="A13" s="30">
        <v>42747</v>
      </c>
      <c r="B13" s="48" t="str">
        <f>INDEX(luni,MONTH($A13))</f>
        <v>Ianuarie</v>
      </c>
      <c r="C13" s="8">
        <f>DAY($A13)</f>
        <v>12</v>
      </c>
      <c r="D13" s="8" t="s">
        <v>87</v>
      </c>
      <c r="E13" s="49" t="str">
        <f>IF(LEN($A13)=0,"",LEFT(INDEX(zile,WEEKDAY($A13,2)),2))</f>
        <v>Jo</v>
      </c>
      <c r="F13" s="48" t="s">
        <v>59</v>
      </c>
      <c r="G13" s="76">
        <v>0.375</v>
      </c>
      <c r="H13" s="76">
        <v>0.70833333333333337</v>
      </c>
      <c r="I13" s="49"/>
      <c r="J13" s="49">
        <v>1</v>
      </c>
      <c r="K13" s="50">
        <f ca="1">INDEX(salariati,MATCH($F13,INDEX(salariati,,1),0),2)*NOT(OR($E13=LEFT(INDEX(zile,6),2),$E13=LEFT(INDEX(zile,7),2),ISNUMBER(MATCH($A13,sarbatori,0)),$I13="CO"))</f>
        <v>8</v>
      </c>
      <c r="L13" s="50">
        <f t="shared" si="4"/>
        <v>8</v>
      </c>
      <c r="M13" s="50">
        <f t="shared" si="5"/>
        <v>0</v>
      </c>
      <c r="N13" s="49">
        <f t="shared" ca="1" si="6"/>
        <v>0</v>
      </c>
      <c r="O13" s="51">
        <f t="shared" ca="1" si="7"/>
        <v>0</v>
      </c>
      <c r="P13" s="49">
        <f t="shared" ref="P13:S15" si="18">IF($I13=P$1,1,0)</f>
        <v>0</v>
      </c>
      <c r="Q13" s="49">
        <f t="shared" si="18"/>
        <v>0</v>
      </c>
      <c r="R13" s="49">
        <f t="shared" si="18"/>
        <v>0</v>
      </c>
      <c r="S13" s="49">
        <f t="shared" si="18"/>
        <v>0</v>
      </c>
      <c r="T13" s="49"/>
    </row>
    <row r="14" spans="1:20" hidden="1" x14ac:dyDescent="0.2">
      <c r="A14" s="30">
        <v>42748</v>
      </c>
      <c r="B14" s="48" t="str">
        <f>INDEX(luni,MONTH($A14))</f>
        <v>Ianuarie</v>
      </c>
      <c r="C14" s="8">
        <f>DAY($A14)</f>
        <v>13</v>
      </c>
      <c r="D14" s="8" t="s">
        <v>88</v>
      </c>
      <c r="E14" s="49" t="str">
        <f>IF(LEN($A14)=0,"",LEFT(INDEX(zile,WEEKDAY($A14,2)),2))</f>
        <v>Vi</v>
      </c>
      <c r="F14" s="48" t="s">
        <v>59</v>
      </c>
      <c r="G14" s="76">
        <v>0.375</v>
      </c>
      <c r="H14" s="76">
        <v>0.70833333333333337</v>
      </c>
      <c r="I14" s="49"/>
      <c r="J14" s="49"/>
      <c r="K14" s="50">
        <f ca="1">INDEX(salariati,MATCH($F14,INDEX(salariati,,1),0),2)*NOT(OR($E14=LEFT(INDEX(zile,6),2),$E14=LEFT(INDEX(zile,7),2),ISNUMBER(MATCH($A14,sarbatori,0)),$I14="CO"))</f>
        <v>8</v>
      </c>
      <c r="L14" s="50">
        <f t="shared" si="4"/>
        <v>8</v>
      </c>
      <c r="M14" s="50">
        <f t="shared" si="5"/>
        <v>0</v>
      </c>
      <c r="N14" s="49">
        <f t="shared" ca="1" si="6"/>
        <v>0</v>
      </c>
      <c r="O14" s="51">
        <f t="shared" ca="1" si="7"/>
        <v>0</v>
      </c>
      <c r="P14" s="49">
        <f>IF($I14=P$1,1,0)</f>
        <v>0</v>
      </c>
      <c r="Q14" s="49">
        <f>IF($I14=Q$1,1,0)</f>
        <v>0</v>
      </c>
      <c r="R14" s="49">
        <f>IF($I14=R$1,1,0)</f>
        <v>0</v>
      </c>
      <c r="S14" s="49">
        <f>IF($I14=S$1,1,0)</f>
        <v>0</v>
      </c>
      <c r="T14" s="49"/>
    </row>
    <row r="15" spans="1:20" hidden="1" x14ac:dyDescent="0.2">
      <c r="A15" s="30">
        <v>42749</v>
      </c>
      <c r="B15" s="48" t="str">
        <f>INDEX(luni,MONTH($A15))</f>
        <v>Ianuarie</v>
      </c>
      <c r="C15" s="8">
        <f>DAY($A15)</f>
        <v>14</v>
      </c>
      <c r="D15" s="8"/>
      <c r="E15" s="49" t="str">
        <f>IF(LEN($A15)=0,"",LEFT(INDEX(zile,WEEKDAY($A15,2)),2))</f>
        <v>Sa</v>
      </c>
      <c r="F15" s="48" t="s">
        <v>59</v>
      </c>
      <c r="G15" s="76"/>
      <c r="H15" s="76"/>
      <c r="I15" s="49"/>
      <c r="J15" s="49"/>
      <c r="K15" s="50">
        <f ca="1">INDEX(salariati,MATCH($F15,INDEX(salariati,,1),0),2)*NOT(OR($E15=LEFT(INDEX(zile,6),2),$E15=LEFT(INDEX(zile,7),2),ISNUMBER(MATCH($A15,sarbatori,0)),$I15="CO"))</f>
        <v>0</v>
      </c>
      <c r="L15" s="50">
        <f t="shared" si="4"/>
        <v>0</v>
      </c>
      <c r="M15" s="50">
        <f t="shared" si="5"/>
        <v>0</v>
      </c>
      <c r="N15" s="49">
        <f t="shared" ca="1" si="6"/>
        <v>0</v>
      </c>
      <c r="O15" s="51">
        <f t="shared" ca="1" si="7"/>
        <v>0</v>
      </c>
      <c r="P15" s="49">
        <f t="shared" si="18"/>
        <v>0</v>
      </c>
      <c r="Q15" s="49">
        <f t="shared" si="18"/>
        <v>0</v>
      </c>
      <c r="R15" s="49">
        <f t="shared" si="18"/>
        <v>0</v>
      </c>
      <c r="S15" s="49">
        <f t="shared" si="18"/>
        <v>0</v>
      </c>
      <c r="T15" s="49"/>
    </row>
    <row r="16" spans="1:20" hidden="1" x14ac:dyDescent="0.2">
      <c r="A16" s="30">
        <v>42750</v>
      </c>
      <c r="B16" s="67" t="str">
        <f t="shared" si="0"/>
        <v>Ianuarie</v>
      </c>
      <c r="C16" s="8">
        <f t="shared" si="1"/>
        <v>15</v>
      </c>
      <c r="D16" s="8"/>
      <c r="E16" s="49" t="str">
        <f t="shared" si="2"/>
        <v>Du</v>
      </c>
      <c r="F16" s="48" t="s">
        <v>59</v>
      </c>
      <c r="G16" s="76"/>
      <c r="H16" s="76"/>
      <c r="I16" s="49"/>
      <c r="J16" s="49"/>
      <c r="K16" s="50">
        <f t="shared" ca="1" si="3"/>
        <v>0</v>
      </c>
      <c r="L16" s="50">
        <f t="shared" si="4"/>
        <v>0</v>
      </c>
      <c r="M16" s="50">
        <f t="shared" si="5"/>
        <v>0</v>
      </c>
      <c r="N16" s="49">
        <f t="shared" ca="1" si="6"/>
        <v>0</v>
      </c>
      <c r="O16" s="51">
        <f t="shared" ca="1" si="7"/>
        <v>0</v>
      </c>
      <c r="P16" s="49">
        <f t="shared" si="8"/>
        <v>0</v>
      </c>
      <c r="Q16" s="49">
        <f t="shared" si="9"/>
        <v>0</v>
      </c>
      <c r="R16" s="49">
        <f t="shared" si="10"/>
        <v>0</v>
      </c>
      <c r="S16" s="49">
        <f t="shared" si="11"/>
        <v>0</v>
      </c>
      <c r="T16" s="49"/>
    </row>
    <row r="17" spans="1:20" hidden="1" x14ac:dyDescent="0.2">
      <c r="A17" s="30">
        <v>42751</v>
      </c>
      <c r="B17" s="67" t="str">
        <f t="shared" si="0"/>
        <v>Ianuarie</v>
      </c>
      <c r="C17" s="8">
        <f t="shared" si="1"/>
        <v>16</v>
      </c>
      <c r="D17" s="8" t="s">
        <v>89</v>
      </c>
      <c r="E17" s="49" t="str">
        <f t="shared" si="2"/>
        <v>Lu</v>
      </c>
      <c r="F17" s="48" t="s">
        <v>59</v>
      </c>
      <c r="G17" s="76">
        <v>0.41666666666666669</v>
      </c>
      <c r="H17" s="76">
        <v>0.75</v>
      </c>
      <c r="I17" s="49"/>
      <c r="J17" s="49">
        <v>1</v>
      </c>
      <c r="K17" s="50">
        <f t="shared" ca="1" si="3"/>
        <v>8</v>
      </c>
      <c r="L17" s="50">
        <f t="shared" si="4"/>
        <v>8</v>
      </c>
      <c r="M17" s="50">
        <f t="shared" si="5"/>
        <v>0</v>
      </c>
      <c r="N17" s="49">
        <f t="shared" ca="1" si="6"/>
        <v>0</v>
      </c>
      <c r="O17" s="51">
        <f t="shared" ca="1" si="7"/>
        <v>0</v>
      </c>
      <c r="P17" s="49">
        <f t="shared" si="8"/>
        <v>0</v>
      </c>
      <c r="Q17" s="49">
        <f t="shared" si="9"/>
        <v>0</v>
      </c>
      <c r="R17" s="49">
        <f t="shared" si="10"/>
        <v>0</v>
      </c>
      <c r="S17" s="49">
        <f t="shared" si="11"/>
        <v>0</v>
      </c>
      <c r="T17" s="49"/>
    </row>
    <row r="18" spans="1:20" hidden="1" x14ac:dyDescent="0.2">
      <c r="A18" s="30">
        <v>42752</v>
      </c>
      <c r="B18" s="67" t="str">
        <f t="shared" si="0"/>
        <v>Ianuarie</v>
      </c>
      <c r="C18" s="8">
        <f t="shared" si="1"/>
        <v>17</v>
      </c>
      <c r="D18" s="8" t="s">
        <v>85</v>
      </c>
      <c r="E18" s="49" t="str">
        <f t="shared" si="2"/>
        <v>Ma</v>
      </c>
      <c r="F18" s="48" t="s">
        <v>59</v>
      </c>
      <c r="G18" s="76">
        <v>0.41666666666666669</v>
      </c>
      <c r="H18" s="76">
        <v>0.75</v>
      </c>
      <c r="I18" s="49"/>
      <c r="J18" s="49">
        <v>1</v>
      </c>
      <c r="K18" s="50">
        <f t="shared" ca="1" si="3"/>
        <v>8</v>
      </c>
      <c r="L18" s="50">
        <f t="shared" si="4"/>
        <v>8</v>
      </c>
      <c r="M18" s="50">
        <f t="shared" si="5"/>
        <v>0</v>
      </c>
      <c r="N18" s="49">
        <f t="shared" ca="1" si="6"/>
        <v>0</v>
      </c>
      <c r="O18" s="51">
        <f t="shared" ca="1" si="7"/>
        <v>0</v>
      </c>
      <c r="P18" s="49">
        <f t="shared" si="8"/>
        <v>0</v>
      </c>
      <c r="Q18" s="49">
        <f t="shared" si="9"/>
        <v>0</v>
      </c>
      <c r="R18" s="49">
        <f t="shared" si="10"/>
        <v>0</v>
      </c>
      <c r="S18" s="49">
        <f t="shared" si="11"/>
        <v>0</v>
      </c>
      <c r="T18" s="49"/>
    </row>
    <row r="19" spans="1:20" hidden="1" x14ac:dyDescent="0.2">
      <c r="A19" s="30">
        <v>42753</v>
      </c>
      <c r="B19" s="67" t="str">
        <f t="shared" si="0"/>
        <v>Ianuarie</v>
      </c>
      <c r="C19" s="8">
        <f t="shared" si="1"/>
        <v>18</v>
      </c>
      <c r="D19" s="8" t="s">
        <v>90</v>
      </c>
      <c r="E19" s="49" t="str">
        <f t="shared" si="2"/>
        <v>Mi</v>
      </c>
      <c r="F19" s="48" t="s">
        <v>59</v>
      </c>
      <c r="G19" s="76">
        <v>0.41666666666666669</v>
      </c>
      <c r="H19" s="76">
        <v>0.75</v>
      </c>
      <c r="I19" s="49"/>
      <c r="J19" s="49"/>
      <c r="K19" s="50">
        <f t="shared" ca="1" si="3"/>
        <v>8</v>
      </c>
      <c r="L19" s="50">
        <f t="shared" si="4"/>
        <v>8</v>
      </c>
      <c r="M19" s="50">
        <f t="shared" si="5"/>
        <v>0</v>
      </c>
      <c r="N19" s="49">
        <f t="shared" ca="1" si="6"/>
        <v>0</v>
      </c>
      <c r="O19" s="51">
        <f t="shared" ca="1" si="7"/>
        <v>0</v>
      </c>
      <c r="P19" s="49">
        <f t="shared" si="8"/>
        <v>0</v>
      </c>
      <c r="Q19" s="49">
        <f t="shared" si="9"/>
        <v>0</v>
      </c>
      <c r="R19" s="49">
        <f t="shared" si="10"/>
        <v>0</v>
      </c>
      <c r="S19" s="49">
        <f t="shared" si="11"/>
        <v>0</v>
      </c>
      <c r="T19" s="49"/>
    </row>
    <row r="20" spans="1:20" hidden="1" x14ac:dyDescent="0.2">
      <c r="A20" s="30">
        <v>42754</v>
      </c>
      <c r="B20" s="48" t="str">
        <f>INDEX(luni,MONTH($A20))</f>
        <v>Ianuarie</v>
      </c>
      <c r="C20" s="8">
        <f>DAY($A20)</f>
        <v>19</v>
      </c>
      <c r="D20" s="8" t="s">
        <v>91</v>
      </c>
      <c r="E20" s="49" t="str">
        <f>IF(LEN($A20)=0,"",LEFT(INDEX(zile,WEEKDAY($A20,2)),2))</f>
        <v>Jo</v>
      </c>
      <c r="F20" s="48" t="s">
        <v>59</v>
      </c>
      <c r="G20" s="76">
        <v>0.41666666666666669</v>
      </c>
      <c r="H20" s="76">
        <v>0.75</v>
      </c>
      <c r="I20" s="49"/>
      <c r="J20" s="49"/>
      <c r="K20" s="50">
        <f t="shared" ca="1" si="3"/>
        <v>8</v>
      </c>
      <c r="L20" s="50">
        <f t="shared" si="4"/>
        <v>8</v>
      </c>
      <c r="M20" s="50">
        <f t="shared" si="5"/>
        <v>0</v>
      </c>
      <c r="N20" s="49">
        <f t="shared" ca="1" si="6"/>
        <v>0</v>
      </c>
      <c r="O20" s="51">
        <f t="shared" ca="1" si="7"/>
        <v>0</v>
      </c>
      <c r="P20" s="49">
        <f t="shared" ref="P20:S24" si="19">IF($I20=P$1,1,0)</f>
        <v>0</v>
      </c>
      <c r="Q20" s="49">
        <f t="shared" si="19"/>
        <v>0</v>
      </c>
      <c r="R20" s="49">
        <f t="shared" si="19"/>
        <v>0</v>
      </c>
      <c r="S20" s="49">
        <f t="shared" si="19"/>
        <v>0</v>
      </c>
      <c r="T20" s="49"/>
    </row>
    <row r="21" spans="1:20" hidden="1" x14ac:dyDescent="0.2">
      <c r="A21" s="30">
        <v>42755</v>
      </c>
      <c r="B21" s="48" t="str">
        <f>INDEX(luni,MONTH($A21))</f>
        <v>Ianuarie</v>
      </c>
      <c r="C21" s="8">
        <f>DAY($A21)</f>
        <v>20</v>
      </c>
      <c r="D21" s="8" t="s">
        <v>85</v>
      </c>
      <c r="E21" s="49" t="str">
        <f>IF(LEN($A21)=0,"",LEFT(INDEX(zile,WEEKDAY($A21,2)),2))</f>
        <v>Vi</v>
      </c>
      <c r="F21" s="48" t="s">
        <v>59</v>
      </c>
      <c r="G21" s="76">
        <v>0.41666666666666669</v>
      </c>
      <c r="H21" s="76">
        <v>0.75</v>
      </c>
      <c r="I21" s="49"/>
      <c r="J21" s="49"/>
      <c r="K21" s="50">
        <f t="shared" ca="1" si="3"/>
        <v>8</v>
      </c>
      <c r="L21" s="50">
        <f t="shared" si="4"/>
        <v>8</v>
      </c>
      <c r="M21" s="50">
        <f t="shared" si="5"/>
        <v>0</v>
      </c>
      <c r="N21" s="49">
        <f t="shared" ca="1" si="6"/>
        <v>0</v>
      </c>
      <c r="O21" s="51">
        <f t="shared" ca="1" si="7"/>
        <v>0</v>
      </c>
      <c r="P21" s="49">
        <f t="shared" si="19"/>
        <v>0</v>
      </c>
      <c r="Q21" s="49">
        <f t="shared" si="19"/>
        <v>0</v>
      </c>
      <c r="R21" s="49">
        <f t="shared" si="19"/>
        <v>0</v>
      </c>
      <c r="S21" s="49">
        <f t="shared" si="19"/>
        <v>0</v>
      </c>
      <c r="T21" s="49"/>
    </row>
    <row r="22" spans="1:20" hidden="1" x14ac:dyDescent="0.2">
      <c r="A22" s="30">
        <v>42756</v>
      </c>
      <c r="B22" s="48" t="str">
        <f>INDEX(luni,MONTH($A22))</f>
        <v>Ianuarie</v>
      </c>
      <c r="C22" s="8">
        <f>DAY($A22)</f>
        <v>21</v>
      </c>
      <c r="D22" s="8"/>
      <c r="E22" s="49" t="str">
        <f>IF(LEN($A22)=0,"",LEFT(INDEX(zile,WEEKDAY($A22,2)),2))</f>
        <v>Sa</v>
      </c>
      <c r="F22" s="48" t="s">
        <v>59</v>
      </c>
      <c r="G22" s="76"/>
      <c r="H22" s="76"/>
      <c r="I22" s="49"/>
      <c r="J22" s="49"/>
      <c r="K22" s="50">
        <f ca="1">INDEX(salariati,MATCH($F22,INDEX(salariati,,1),0),2)*NOT(OR($E22=LEFT(INDEX(zile,6),2),$E22=LEFT(INDEX(zile,7),2),ISNUMBER(MATCH($A22,sarbatori,0)),$I22="CO"))</f>
        <v>0</v>
      </c>
      <c r="L22" s="50">
        <f t="shared" si="4"/>
        <v>0</v>
      </c>
      <c r="M22" s="50">
        <f t="shared" si="5"/>
        <v>0</v>
      </c>
      <c r="N22" s="49">
        <f t="shared" ca="1" si="6"/>
        <v>0</v>
      </c>
      <c r="O22" s="51">
        <f t="shared" ca="1" si="7"/>
        <v>0</v>
      </c>
      <c r="P22" s="49">
        <f t="shared" si="19"/>
        <v>0</v>
      </c>
      <c r="Q22" s="49">
        <f t="shared" si="19"/>
        <v>0</v>
      </c>
      <c r="R22" s="49">
        <f t="shared" si="19"/>
        <v>0</v>
      </c>
      <c r="S22" s="49">
        <f t="shared" si="19"/>
        <v>0</v>
      </c>
      <c r="T22" s="49"/>
    </row>
    <row r="23" spans="1:20" hidden="1" x14ac:dyDescent="0.2">
      <c r="A23" s="30">
        <v>42757</v>
      </c>
      <c r="B23" s="48" t="str">
        <f>INDEX(luni,MONTH($A23))</f>
        <v>Ianuarie</v>
      </c>
      <c r="C23" s="8">
        <f>DAY($A23)</f>
        <v>22</v>
      </c>
      <c r="D23" s="8"/>
      <c r="E23" s="49" t="str">
        <f>IF(LEN($A23)=0,"",LEFT(INDEX(zile,WEEKDAY($A23,2)),2))</f>
        <v>Du</v>
      </c>
      <c r="F23" s="48" t="s">
        <v>59</v>
      </c>
      <c r="G23" s="76"/>
      <c r="H23" s="76"/>
      <c r="I23" s="49"/>
      <c r="J23" s="49"/>
      <c r="K23" s="50">
        <f ca="1">INDEX(salariati,MATCH($F23,INDEX(salariati,,1),0),2)*NOT(OR($E23=LEFT(INDEX(zile,6),2),$E23=LEFT(INDEX(zile,7),2),ISNUMBER(MATCH($A23,sarbatori,0)),$I23="CO"))</f>
        <v>0</v>
      </c>
      <c r="L23" s="50">
        <f t="shared" si="4"/>
        <v>0</v>
      </c>
      <c r="M23" s="50">
        <f t="shared" si="5"/>
        <v>0</v>
      </c>
      <c r="N23" s="49">
        <f t="shared" ca="1" si="6"/>
        <v>0</v>
      </c>
      <c r="O23" s="51">
        <f t="shared" ca="1" si="7"/>
        <v>0</v>
      </c>
      <c r="P23" s="49">
        <f t="shared" si="19"/>
        <v>0</v>
      </c>
      <c r="Q23" s="49">
        <f t="shared" si="19"/>
        <v>0</v>
      </c>
      <c r="R23" s="49">
        <f t="shared" si="19"/>
        <v>0</v>
      </c>
      <c r="S23" s="49">
        <f t="shared" si="19"/>
        <v>0</v>
      </c>
      <c r="T23" s="49"/>
    </row>
    <row r="24" spans="1:20" hidden="1" x14ac:dyDescent="0.2">
      <c r="A24" s="30">
        <v>42758</v>
      </c>
      <c r="B24" s="48" t="str">
        <f>INDEX(luni,MONTH($A24))</f>
        <v>Ianuarie</v>
      </c>
      <c r="C24" s="8">
        <f>DAY($A24)</f>
        <v>23</v>
      </c>
      <c r="D24" s="8" t="s">
        <v>92</v>
      </c>
      <c r="E24" s="49" t="str">
        <f>IF(LEN($A24)=0,"",LEFT(INDEX(zile,WEEKDAY($A24,2)),2))</f>
        <v>Lu</v>
      </c>
      <c r="F24" s="48" t="s">
        <v>59</v>
      </c>
      <c r="G24" s="76">
        <v>0.41666666666666669</v>
      </c>
      <c r="H24" s="76">
        <v>0.75</v>
      </c>
      <c r="I24" s="49"/>
      <c r="J24" s="49"/>
      <c r="K24" s="50">
        <f ca="1">INDEX(salariati,MATCH($F24,INDEX(salariati,,1),0),2)*NOT(OR($E24=LEFT(INDEX(zile,6),2),$E24=LEFT(INDEX(zile,7),2),ISNUMBER(MATCH($A24,sarbatori,0)),$I24="CO"))</f>
        <v>8</v>
      </c>
      <c r="L24" s="50">
        <f t="shared" si="4"/>
        <v>8</v>
      </c>
      <c r="M24" s="50">
        <f t="shared" si="5"/>
        <v>0</v>
      </c>
      <c r="N24" s="49">
        <f t="shared" ca="1" si="6"/>
        <v>0</v>
      </c>
      <c r="O24" s="51">
        <f t="shared" ca="1" si="7"/>
        <v>0</v>
      </c>
      <c r="P24" s="49">
        <f t="shared" si="19"/>
        <v>0</v>
      </c>
      <c r="Q24" s="49">
        <f t="shared" si="19"/>
        <v>0</v>
      </c>
      <c r="R24" s="49">
        <f t="shared" si="19"/>
        <v>0</v>
      </c>
      <c r="S24" s="49">
        <f t="shared" si="19"/>
        <v>0</v>
      </c>
      <c r="T24" s="49"/>
    </row>
    <row r="25" spans="1:20" hidden="1" x14ac:dyDescent="0.2">
      <c r="A25" s="30">
        <v>42759</v>
      </c>
      <c r="B25" s="67" t="str">
        <f t="shared" si="0"/>
        <v>Ianuarie</v>
      </c>
      <c r="C25" s="8">
        <f t="shared" si="1"/>
        <v>24</v>
      </c>
      <c r="D25" s="8" t="s">
        <v>93</v>
      </c>
      <c r="E25" s="49" t="str">
        <f t="shared" si="2"/>
        <v>Ma</v>
      </c>
      <c r="F25" s="48" t="s">
        <v>59</v>
      </c>
      <c r="G25" s="76">
        <v>0.41666666666666669</v>
      </c>
      <c r="H25" s="76">
        <v>0.66666666666666663</v>
      </c>
      <c r="I25" s="49" t="s">
        <v>26</v>
      </c>
      <c r="J25" s="49">
        <v>1</v>
      </c>
      <c r="K25" s="50">
        <f t="shared" ca="1" si="3"/>
        <v>0</v>
      </c>
      <c r="L25" s="50">
        <f t="shared" si="4"/>
        <v>5.9999999999999982</v>
      </c>
      <c r="M25" s="50">
        <f t="shared" si="5"/>
        <v>0</v>
      </c>
      <c r="N25" s="49">
        <f t="shared" ca="1" si="6"/>
        <v>5.9999999999999982</v>
      </c>
      <c r="O25" s="51">
        <f t="shared" si="7"/>
        <v>0</v>
      </c>
      <c r="P25" s="49">
        <f t="shared" si="8"/>
        <v>0</v>
      </c>
      <c r="Q25" s="49">
        <f t="shared" si="9"/>
        <v>0</v>
      </c>
      <c r="R25" s="49">
        <f t="shared" si="10"/>
        <v>1</v>
      </c>
      <c r="S25" s="49">
        <f t="shared" si="11"/>
        <v>0</v>
      </c>
      <c r="T25" s="49"/>
    </row>
    <row r="26" spans="1:20" hidden="1" x14ac:dyDescent="0.2">
      <c r="A26" s="30">
        <v>42760</v>
      </c>
      <c r="B26" s="67" t="str">
        <f t="shared" si="0"/>
        <v>Ianuarie</v>
      </c>
      <c r="C26" s="8">
        <f t="shared" si="1"/>
        <v>25</v>
      </c>
      <c r="D26" s="8" t="s">
        <v>94</v>
      </c>
      <c r="E26" s="49" t="str">
        <f t="shared" si="2"/>
        <v>Mi</v>
      </c>
      <c r="F26" s="48" t="s">
        <v>59</v>
      </c>
      <c r="G26" s="76">
        <v>0.41666666666666669</v>
      </c>
      <c r="H26" s="76">
        <v>0.75</v>
      </c>
      <c r="I26" s="49"/>
      <c r="J26" s="49">
        <v>1</v>
      </c>
      <c r="K26" s="50">
        <f t="shared" ca="1" si="3"/>
        <v>8</v>
      </c>
      <c r="L26" s="50">
        <f t="shared" si="4"/>
        <v>8</v>
      </c>
      <c r="M26" s="50">
        <f t="shared" si="5"/>
        <v>0</v>
      </c>
      <c r="N26" s="49">
        <f t="shared" ca="1" si="6"/>
        <v>0</v>
      </c>
      <c r="O26" s="51">
        <f t="shared" ca="1" si="7"/>
        <v>0</v>
      </c>
      <c r="P26" s="49">
        <f t="shared" si="8"/>
        <v>0</v>
      </c>
      <c r="Q26" s="49">
        <f t="shared" si="9"/>
        <v>0</v>
      </c>
      <c r="R26" s="49">
        <f t="shared" si="10"/>
        <v>0</v>
      </c>
      <c r="S26" s="49">
        <f t="shared" si="11"/>
        <v>0</v>
      </c>
      <c r="T26" s="49"/>
    </row>
    <row r="27" spans="1:20" hidden="1" x14ac:dyDescent="0.2">
      <c r="A27" s="30">
        <v>42761</v>
      </c>
      <c r="B27" s="67" t="str">
        <f t="shared" si="0"/>
        <v>Ianuarie</v>
      </c>
      <c r="C27" s="8">
        <f t="shared" si="1"/>
        <v>26</v>
      </c>
      <c r="D27" s="8" t="s">
        <v>85</v>
      </c>
      <c r="E27" s="49" t="str">
        <f t="shared" si="2"/>
        <v>Jo</v>
      </c>
      <c r="F27" s="48" t="s">
        <v>59</v>
      </c>
      <c r="G27" s="76">
        <v>0.41666666666666669</v>
      </c>
      <c r="H27" s="76">
        <v>0.75</v>
      </c>
      <c r="I27" s="49"/>
      <c r="J27" s="49"/>
      <c r="K27" s="50">
        <f t="shared" ca="1" si="3"/>
        <v>8</v>
      </c>
      <c r="L27" s="50">
        <f t="shared" si="4"/>
        <v>8</v>
      </c>
      <c r="M27" s="50">
        <f t="shared" si="5"/>
        <v>0</v>
      </c>
      <c r="N27" s="49">
        <f t="shared" ca="1" si="6"/>
        <v>0</v>
      </c>
      <c r="O27" s="51">
        <f t="shared" ca="1" si="7"/>
        <v>0</v>
      </c>
      <c r="P27" s="49">
        <f t="shared" si="8"/>
        <v>0</v>
      </c>
      <c r="Q27" s="49">
        <f t="shared" si="9"/>
        <v>0</v>
      </c>
      <c r="R27" s="49">
        <f t="shared" si="10"/>
        <v>0</v>
      </c>
      <c r="S27" s="49">
        <f t="shared" si="11"/>
        <v>0</v>
      </c>
      <c r="T27" s="49"/>
    </row>
    <row r="28" spans="1:20" hidden="1" x14ac:dyDescent="0.2">
      <c r="A28" s="30">
        <v>42762</v>
      </c>
      <c r="B28" s="67" t="str">
        <f t="shared" si="0"/>
        <v>Ianuarie</v>
      </c>
      <c r="C28" s="8">
        <f t="shared" si="1"/>
        <v>27</v>
      </c>
      <c r="D28" s="80" t="s">
        <v>95</v>
      </c>
      <c r="E28" s="49" t="str">
        <f t="shared" si="2"/>
        <v>Vi</v>
      </c>
      <c r="F28" s="48" t="s">
        <v>59</v>
      </c>
      <c r="G28" s="76">
        <v>0.41666666666666669</v>
      </c>
      <c r="H28" s="76">
        <v>0.75</v>
      </c>
      <c r="I28" s="49"/>
      <c r="J28" s="49">
        <v>1</v>
      </c>
      <c r="K28" s="50">
        <f t="shared" ca="1" si="3"/>
        <v>8</v>
      </c>
      <c r="L28" s="50">
        <f t="shared" si="4"/>
        <v>8</v>
      </c>
      <c r="M28" s="50">
        <f t="shared" si="5"/>
        <v>0</v>
      </c>
      <c r="N28" s="49">
        <f t="shared" ca="1" si="6"/>
        <v>0</v>
      </c>
      <c r="O28" s="51">
        <f t="shared" ca="1" si="7"/>
        <v>0</v>
      </c>
      <c r="P28" s="49">
        <f t="shared" si="8"/>
        <v>0</v>
      </c>
      <c r="Q28" s="49">
        <f t="shared" si="9"/>
        <v>0</v>
      </c>
      <c r="R28" s="49">
        <f t="shared" si="10"/>
        <v>0</v>
      </c>
      <c r="S28" s="49">
        <f t="shared" si="11"/>
        <v>0</v>
      </c>
      <c r="T28" s="49"/>
    </row>
    <row r="29" spans="1:20" hidden="1" x14ac:dyDescent="0.2">
      <c r="A29" s="30">
        <v>42763</v>
      </c>
      <c r="B29" s="67" t="str">
        <f t="shared" si="0"/>
        <v>Ianuarie</v>
      </c>
      <c r="C29" s="8">
        <f t="shared" si="1"/>
        <v>28</v>
      </c>
      <c r="D29" s="8"/>
      <c r="E29" s="49" t="str">
        <f t="shared" si="2"/>
        <v>Sa</v>
      </c>
      <c r="F29" s="48" t="s">
        <v>59</v>
      </c>
      <c r="G29" s="76"/>
      <c r="H29" s="76"/>
      <c r="I29" s="49"/>
      <c r="J29" s="49"/>
      <c r="K29" s="50">
        <f t="shared" ca="1" si="3"/>
        <v>0</v>
      </c>
      <c r="L29" s="50">
        <f t="shared" si="4"/>
        <v>0</v>
      </c>
      <c r="M29" s="50">
        <f t="shared" si="5"/>
        <v>0</v>
      </c>
      <c r="N29" s="49">
        <f t="shared" ca="1" si="6"/>
        <v>0</v>
      </c>
      <c r="O29" s="51">
        <f t="shared" ca="1" si="7"/>
        <v>0</v>
      </c>
      <c r="P29" s="49">
        <f t="shared" si="8"/>
        <v>0</v>
      </c>
      <c r="Q29" s="49">
        <f t="shared" si="9"/>
        <v>0</v>
      </c>
      <c r="R29" s="49">
        <f t="shared" si="10"/>
        <v>0</v>
      </c>
      <c r="S29" s="49">
        <f t="shared" si="11"/>
        <v>0</v>
      </c>
      <c r="T29" s="49"/>
    </row>
    <row r="30" spans="1:20" hidden="1" x14ac:dyDescent="0.2">
      <c r="A30" s="30">
        <v>42764</v>
      </c>
      <c r="B30" s="67" t="str">
        <f t="shared" si="0"/>
        <v>Ianuarie</v>
      </c>
      <c r="C30" s="8">
        <f t="shared" si="1"/>
        <v>29</v>
      </c>
      <c r="D30" s="8"/>
      <c r="E30" s="49" t="str">
        <f t="shared" si="2"/>
        <v>Du</v>
      </c>
      <c r="F30" s="48" t="s">
        <v>59</v>
      </c>
      <c r="G30" s="49"/>
      <c r="H30" s="49"/>
      <c r="I30" s="49"/>
      <c r="J30" s="49"/>
      <c r="K30" s="50">
        <f t="shared" ca="1" si="3"/>
        <v>0</v>
      </c>
      <c r="L30" s="50">
        <f t="shared" si="4"/>
        <v>0</v>
      </c>
      <c r="M30" s="50">
        <f t="shared" si="5"/>
        <v>0</v>
      </c>
      <c r="N30" s="49">
        <f t="shared" ca="1" si="6"/>
        <v>0</v>
      </c>
      <c r="O30" s="51">
        <f t="shared" ca="1" si="7"/>
        <v>0</v>
      </c>
      <c r="P30" s="49">
        <f t="shared" si="8"/>
        <v>0</v>
      </c>
      <c r="Q30" s="49">
        <f t="shared" si="9"/>
        <v>0</v>
      </c>
      <c r="R30" s="49">
        <f t="shared" si="10"/>
        <v>0</v>
      </c>
      <c r="S30" s="49">
        <f t="shared" si="11"/>
        <v>0</v>
      </c>
      <c r="T30" s="49"/>
    </row>
    <row r="31" spans="1:20" hidden="1" x14ac:dyDescent="0.2">
      <c r="A31" s="30">
        <v>42765</v>
      </c>
      <c r="B31" s="67" t="str">
        <f t="shared" si="0"/>
        <v>Ianuarie</v>
      </c>
      <c r="C31" s="8">
        <f t="shared" si="1"/>
        <v>30</v>
      </c>
      <c r="D31" s="8" t="s">
        <v>96</v>
      </c>
      <c r="E31" s="49" t="str">
        <f t="shared" si="2"/>
        <v>Lu</v>
      </c>
      <c r="F31" s="48" t="s">
        <v>59</v>
      </c>
      <c r="G31" s="76">
        <v>0.41666666666666669</v>
      </c>
      <c r="H31" s="76">
        <v>0.75</v>
      </c>
      <c r="I31" s="49"/>
      <c r="J31" s="49"/>
      <c r="K31" s="50">
        <f t="shared" ca="1" si="3"/>
        <v>8</v>
      </c>
      <c r="L31" s="50">
        <f t="shared" si="4"/>
        <v>8</v>
      </c>
      <c r="M31" s="50">
        <f t="shared" si="5"/>
        <v>0</v>
      </c>
      <c r="N31" s="49">
        <f t="shared" ca="1" si="6"/>
        <v>0</v>
      </c>
      <c r="O31" s="51">
        <f t="shared" ca="1" si="7"/>
        <v>0</v>
      </c>
      <c r="P31" s="49">
        <f t="shared" si="8"/>
        <v>0</v>
      </c>
      <c r="Q31" s="49">
        <f t="shared" si="9"/>
        <v>0</v>
      </c>
      <c r="R31" s="49">
        <f t="shared" si="10"/>
        <v>0</v>
      </c>
      <c r="S31" s="49">
        <f t="shared" si="11"/>
        <v>0</v>
      </c>
      <c r="T31" s="49"/>
    </row>
    <row r="32" spans="1:20" hidden="1" x14ac:dyDescent="0.2">
      <c r="A32" s="30">
        <v>42766</v>
      </c>
      <c r="B32" s="67" t="str">
        <f t="shared" si="0"/>
        <v>Ianuarie</v>
      </c>
      <c r="C32" s="8">
        <f t="shared" si="1"/>
        <v>31</v>
      </c>
      <c r="D32" s="8" t="s">
        <v>96</v>
      </c>
      <c r="E32" s="49" t="str">
        <f t="shared" si="2"/>
        <v>Ma</v>
      </c>
      <c r="F32" s="48" t="s">
        <v>59</v>
      </c>
      <c r="G32" s="76">
        <v>0.41666666666666669</v>
      </c>
      <c r="H32" s="76">
        <v>0.75</v>
      </c>
      <c r="I32" s="49"/>
      <c r="J32" s="49"/>
      <c r="K32" s="50">
        <f t="shared" ca="1" si="3"/>
        <v>8</v>
      </c>
      <c r="L32" s="50">
        <f t="shared" si="4"/>
        <v>8</v>
      </c>
      <c r="M32" s="50">
        <f t="shared" si="5"/>
        <v>0</v>
      </c>
      <c r="N32" s="49">
        <f t="shared" ca="1" si="6"/>
        <v>0</v>
      </c>
      <c r="O32" s="51">
        <f t="shared" ca="1" si="7"/>
        <v>0</v>
      </c>
      <c r="P32" s="49">
        <f t="shared" si="8"/>
        <v>0</v>
      </c>
      <c r="Q32" s="49">
        <f t="shared" si="9"/>
        <v>0</v>
      </c>
      <c r="R32" s="49">
        <f t="shared" si="10"/>
        <v>0</v>
      </c>
      <c r="S32" s="49">
        <f t="shared" si="11"/>
        <v>0</v>
      </c>
      <c r="T32" s="49"/>
    </row>
    <row r="33" spans="1:20" hidden="1" x14ac:dyDescent="0.2">
      <c r="A33" s="30">
        <v>42767</v>
      </c>
      <c r="B33" s="48" t="str">
        <f t="shared" ref="B33:B40" si="20">INDEX(luni,MONTH($A33))</f>
        <v>Februarie</v>
      </c>
      <c r="C33" s="8">
        <f t="shared" ref="C33:C38" si="21">DAY($A33)</f>
        <v>1</v>
      </c>
      <c r="D33" s="8" t="s">
        <v>97</v>
      </c>
      <c r="E33" s="49" t="str">
        <f t="shared" ref="E33:E40" si="22">IF(LEN($A33)=0,"",LEFT(INDEX(zile,WEEKDAY($A33,2)),2))</f>
        <v>Mi</v>
      </c>
      <c r="F33" s="48" t="s">
        <v>59</v>
      </c>
      <c r="G33" s="76">
        <v>0.41666666666666669</v>
      </c>
      <c r="H33" s="76">
        <v>0.75</v>
      </c>
      <c r="I33" s="49"/>
      <c r="J33" s="49"/>
      <c r="K33" s="50">
        <f t="shared" ref="K33:K40" ca="1" si="23">INDEX(salariati,MATCH($F33,INDEX(salariati,,1),0),2)*NOT(OR($E33=LEFT(INDEX(zile,6),2),$E33=LEFT(INDEX(zile,7),2),ISNUMBER(MATCH($A33,sarbatori,0)),$I33="CO"))</f>
        <v>8</v>
      </c>
      <c r="L33" s="50">
        <f t="shared" si="4"/>
        <v>8</v>
      </c>
      <c r="M33" s="50">
        <f t="shared" si="5"/>
        <v>0</v>
      </c>
      <c r="N33" s="49">
        <f t="shared" ca="1" si="6"/>
        <v>0</v>
      </c>
      <c r="O33" s="51">
        <f t="shared" ca="1" si="7"/>
        <v>0</v>
      </c>
      <c r="P33" s="49">
        <f t="shared" ref="P33:P38" si="24">IF($I33=P$1,1,0)</f>
        <v>0</v>
      </c>
      <c r="Q33" s="49">
        <f t="shared" ref="Q33:Q38" si="25">IF($I33=Q$1,1,0)</f>
        <v>0</v>
      </c>
      <c r="R33" s="49">
        <f t="shared" ref="R33:R38" si="26">IF($I33=R$1,1,0)</f>
        <v>0</v>
      </c>
      <c r="S33" s="49">
        <f t="shared" ref="S33:S38" si="27">IF($I33=S$1,1,0)</f>
        <v>0</v>
      </c>
      <c r="T33" s="49"/>
    </row>
    <row r="34" spans="1:20" hidden="1" x14ac:dyDescent="0.2">
      <c r="A34" s="30">
        <v>42768</v>
      </c>
      <c r="B34" s="48" t="str">
        <f t="shared" si="20"/>
        <v>Februarie</v>
      </c>
      <c r="C34" s="8">
        <f t="shared" si="21"/>
        <v>2</v>
      </c>
      <c r="D34" s="8" t="s">
        <v>100</v>
      </c>
      <c r="E34" s="49" t="str">
        <f t="shared" si="22"/>
        <v>Jo</v>
      </c>
      <c r="F34" s="48" t="s">
        <v>59</v>
      </c>
      <c r="G34" s="76">
        <v>0.33333333333333331</v>
      </c>
      <c r="H34" s="76">
        <v>0.66666666666666663</v>
      </c>
      <c r="I34" s="49"/>
      <c r="J34" s="49"/>
      <c r="K34" s="50">
        <f t="shared" ca="1" si="23"/>
        <v>8</v>
      </c>
      <c r="L34" s="50">
        <f t="shared" si="4"/>
        <v>8</v>
      </c>
      <c r="M34" s="50">
        <f t="shared" si="5"/>
        <v>0</v>
      </c>
      <c r="N34" s="49">
        <f t="shared" ca="1" si="6"/>
        <v>0</v>
      </c>
      <c r="O34" s="51">
        <f t="shared" ca="1" si="7"/>
        <v>0</v>
      </c>
      <c r="P34" s="49">
        <f t="shared" si="24"/>
        <v>0</v>
      </c>
      <c r="Q34" s="49">
        <f t="shared" si="25"/>
        <v>0</v>
      </c>
      <c r="R34" s="49">
        <f t="shared" si="26"/>
        <v>0</v>
      </c>
      <c r="S34" s="49">
        <f t="shared" si="27"/>
        <v>0</v>
      </c>
      <c r="T34" s="49"/>
    </row>
    <row r="35" spans="1:20" hidden="1" x14ac:dyDescent="0.2">
      <c r="A35" s="30">
        <v>42769</v>
      </c>
      <c r="B35" s="48" t="str">
        <f t="shared" si="20"/>
        <v>Februarie</v>
      </c>
      <c r="C35" s="8">
        <f t="shared" si="21"/>
        <v>3</v>
      </c>
      <c r="D35" s="8" t="s">
        <v>88</v>
      </c>
      <c r="E35" s="49" t="str">
        <f t="shared" si="22"/>
        <v>Vi</v>
      </c>
      <c r="F35" s="48" t="s">
        <v>59</v>
      </c>
      <c r="G35" s="76">
        <v>0.33333333333333331</v>
      </c>
      <c r="H35" s="76">
        <v>0.66666666666666663</v>
      </c>
      <c r="I35" s="49"/>
      <c r="J35" s="49"/>
      <c r="K35" s="50">
        <f t="shared" ca="1" si="23"/>
        <v>8</v>
      </c>
      <c r="L35" s="50">
        <f t="shared" si="4"/>
        <v>8</v>
      </c>
      <c r="M35" s="50">
        <f t="shared" si="5"/>
        <v>0</v>
      </c>
      <c r="N35" s="49">
        <f t="shared" ca="1" si="6"/>
        <v>0</v>
      </c>
      <c r="O35" s="51">
        <f t="shared" ca="1" si="7"/>
        <v>0</v>
      </c>
      <c r="P35" s="49">
        <f t="shared" si="24"/>
        <v>0</v>
      </c>
      <c r="Q35" s="49">
        <f t="shared" si="25"/>
        <v>0</v>
      </c>
      <c r="R35" s="49">
        <f t="shared" si="26"/>
        <v>0</v>
      </c>
      <c r="S35" s="49">
        <f t="shared" si="27"/>
        <v>0</v>
      </c>
      <c r="T35" s="49"/>
    </row>
    <row r="36" spans="1:20" hidden="1" x14ac:dyDescent="0.2">
      <c r="A36" s="30">
        <v>42770</v>
      </c>
      <c r="B36" s="48" t="str">
        <f t="shared" si="20"/>
        <v>Februarie</v>
      </c>
      <c r="C36" s="8">
        <f t="shared" si="21"/>
        <v>4</v>
      </c>
      <c r="D36" s="8"/>
      <c r="E36" s="49" t="str">
        <f t="shared" si="22"/>
        <v>Sa</v>
      </c>
      <c r="F36" s="48" t="s">
        <v>59</v>
      </c>
      <c r="G36" s="76"/>
      <c r="H36" s="76"/>
      <c r="I36" s="49"/>
      <c r="J36" s="49"/>
      <c r="K36" s="50">
        <f t="shared" ca="1" si="23"/>
        <v>0</v>
      </c>
      <c r="L36" s="50">
        <f t="shared" si="4"/>
        <v>0</v>
      </c>
      <c r="M36" s="50">
        <f t="shared" si="5"/>
        <v>0</v>
      </c>
      <c r="N36" s="49">
        <f t="shared" ca="1" si="6"/>
        <v>0</v>
      </c>
      <c r="O36" s="51">
        <f t="shared" ca="1" si="7"/>
        <v>0</v>
      </c>
      <c r="P36" s="49">
        <f t="shared" si="24"/>
        <v>0</v>
      </c>
      <c r="Q36" s="49">
        <f t="shared" si="25"/>
        <v>0</v>
      </c>
      <c r="R36" s="49">
        <f t="shared" si="26"/>
        <v>0</v>
      </c>
      <c r="S36" s="49">
        <f t="shared" si="27"/>
        <v>0</v>
      </c>
      <c r="T36" s="49"/>
    </row>
    <row r="37" spans="1:20" hidden="1" x14ac:dyDescent="0.2">
      <c r="A37" s="30">
        <v>42771</v>
      </c>
      <c r="B37" s="48" t="str">
        <f t="shared" si="20"/>
        <v>Februarie</v>
      </c>
      <c r="C37" s="8">
        <f t="shared" si="21"/>
        <v>5</v>
      </c>
      <c r="D37" s="8"/>
      <c r="E37" s="49" t="str">
        <f t="shared" si="22"/>
        <v>Du</v>
      </c>
      <c r="F37" s="48" t="s">
        <v>59</v>
      </c>
      <c r="G37" s="76"/>
      <c r="H37" s="76"/>
      <c r="I37" s="49"/>
      <c r="J37" s="49"/>
      <c r="K37" s="50">
        <f t="shared" ca="1" si="23"/>
        <v>0</v>
      </c>
      <c r="L37" s="50">
        <f t="shared" si="4"/>
        <v>0</v>
      </c>
      <c r="M37" s="50">
        <f t="shared" si="5"/>
        <v>0</v>
      </c>
      <c r="N37" s="49">
        <f t="shared" ca="1" si="6"/>
        <v>0</v>
      </c>
      <c r="O37" s="51">
        <f t="shared" ca="1" si="7"/>
        <v>0</v>
      </c>
      <c r="P37" s="49">
        <f t="shared" si="24"/>
        <v>0</v>
      </c>
      <c r="Q37" s="49">
        <f t="shared" si="25"/>
        <v>0</v>
      </c>
      <c r="R37" s="49">
        <f t="shared" si="26"/>
        <v>0</v>
      </c>
      <c r="S37" s="49">
        <f t="shared" si="27"/>
        <v>0</v>
      </c>
      <c r="T37" s="49"/>
    </row>
    <row r="38" spans="1:20" hidden="1" x14ac:dyDescent="0.2">
      <c r="A38" s="30">
        <v>42772</v>
      </c>
      <c r="B38" s="48" t="str">
        <f t="shared" si="20"/>
        <v>Februarie</v>
      </c>
      <c r="C38" s="8">
        <f t="shared" si="21"/>
        <v>6</v>
      </c>
      <c r="D38" s="8" t="s">
        <v>23</v>
      </c>
      <c r="E38" s="49" t="str">
        <f t="shared" si="22"/>
        <v>Lu</v>
      </c>
      <c r="F38" s="48" t="s">
        <v>59</v>
      </c>
      <c r="G38" s="76"/>
      <c r="H38" s="76"/>
      <c r="I38" s="49" t="s">
        <v>23</v>
      </c>
      <c r="J38" s="49"/>
      <c r="K38" s="50">
        <f t="shared" ca="1" si="23"/>
        <v>0</v>
      </c>
      <c r="L38" s="50">
        <f t="shared" si="4"/>
        <v>0</v>
      </c>
      <c r="M38" s="50">
        <f t="shared" si="5"/>
        <v>0</v>
      </c>
      <c r="N38" s="49">
        <f t="shared" ca="1" si="6"/>
        <v>0</v>
      </c>
      <c r="O38" s="51">
        <f t="shared" si="7"/>
        <v>0</v>
      </c>
      <c r="P38" s="49">
        <f t="shared" si="24"/>
        <v>1</v>
      </c>
      <c r="Q38" s="49">
        <f t="shared" si="25"/>
        <v>0</v>
      </c>
      <c r="R38" s="49">
        <f t="shared" si="26"/>
        <v>0</v>
      </c>
      <c r="S38" s="49">
        <f t="shared" si="27"/>
        <v>0</v>
      </c>
      <c r="T38" s="49"/>
    </row>
    <row r="39" spans="1:20" hidden="1" x14ac:dyDescent="0.2">
      <c r="A39" s="30">
        <v>42773</v>
      </c>
      <c r="B39" s="48" t="str">
        <f t="shared" si="20"/>
        <v>Februarie</v>
      </c>
      <c r="C39" s="8">
        <f t="shared" ref="C39:C40" si="28">DAY($A39)</f>
        <v>7</v>
      </c>
      <c r="D39" s="8" t="s">
        <v>23</v>
      </c>
      <c r="E39" s="49" t="str">
        <f t="shared" si="22"/>
        <v>Ma</v>
      </c>
      <c r="F39" s="48" t="s">
        <v>59</v>
      </c>
      <c r="G39" s="76"/>
      <c r="H39" s="76"/>
      <c r="I39" s="49" t="s">
        <v>23</v>
      </c>
      <c r="J39" s="49"/>
      <c r="K39" s="50">
        <f t="shared" ca="1" si="23"/>
        <v>0</v>
      </c>
      <c r="L39" s="50">
        <f t="shared" si="4"/>
        <v>0</v>
      </c>
      <c r="M39" s="50">
        <f t="shared" si="5"/>
        <v>0</v>
      </c>
      <c r="N39" s="49">
        <f t="shared" ca="1" si="6"/>
        <v>0</v>
      </c>
      <c r="O39" s="51">
        <f t="shared" si="7"/>
        <v>0</v>
      </c>
      <c r="P39" s="49">
        <f t="shared" ref="P39:P40" si="29">IF($I39=P$1,1,0)</f>
        <v>1</v>
      </c>
      <c r="Q39" s="49">
        <f t="shared" ref="Q39:Q40" si="30">IF($I39=Q$1,1,0)</f>
        <v>0</v>
      </c>
      <c r="R39" s="49">
        <f t="shared" ref="R39:R40" si="31">IF($I39=R$1,1,0)</f>
        <v>0</v>
      </c>
      <c r="S39" s="49">
        <f t="shared" ref="S39:S40" si="32">IF($I39=S$1,1,0)</f>
        <v>0</v>
      </c>
      <c r="T39" s="49"/>
    </row>
    <row r="40" spans="1:20" hidden="1" x14ac:dyDescent="0.2">
      <c r="A40" s="30">
        <v>42774</v>
      </c>
      <c r="B40" s="48" t="str">
        <f t="shared" si="20"/>
        <v>Februarie</v>
      </c>
      <c r="C40" s="8">
        <f t="shared" si="28"/>
        <v>8</v>
      </c>
      <c r="D40" s="8" t="s">
        <v>101</v>
      </c>
      <c r="E40" s="49" t="str">
        <f t="shared" si="22"/>
        <v>Mi</v>
      </c>
      <c r="F40" s="48" t="s">
        <v>59</v>
      </c>
      <c r="G40" s="76">
        <v>0</v>
      </c>
      <c r="H40" s="76">
        <v>0.33333333333333331</v>
      </c>
      <c r="I40" s="49"/>
      <c r="J40" s="49">
        <v>1</v>
      </c>
      <c r="K40" s="50">
        <f t="shared" ca="1" si="23"/>
        <v>8</v>
      </c>
      <c r="L40" s="50">
        <f t="shared" si="4"/>
        <v>8</v>
      </c>
      <c r="M40" s="50">
        <f t="shared" si="5"/>
        <v>6</v>
      </c>
      <c r="N40" s="49">
        <f t="shared" ca="1" si="6"/>
        <v>0</v>
      </c>
      <c r="O40" s="51">
        <f t="shared" ca="1" si="7"/>
        <v>0</v>
      </c>
      <c r="P40" s="49">
        <f t="shared" si="29"/>
        <v>0</v>
      </c>
      <c r="Q40" s="49">
        <f t="shared" si="30"/>
        <v>0</v>
      </c>
      <c r="R40" s="49">
        <f t="shared" si="31"/>
        <v>0</v>
      </c>
      <c r="S40" s="49">
        <f t="shared" si="32"/>
        <v>0</v>
      </c>
      <c r="T40" s="49"/>
    </row>
    <row r="41" spans="1:20" hidden="1" x14ac:dyDescent="0.2">
      <c r="A41" s="30">
        <v>42775</v>
      </c>
      <c r="B41" s="67" t="str">
        <f t="shared" si="0"/>
        <v>Februarie</v>
      </c>
      <c r="C41" s="8">
        <f t="shared" si="1"/>
        <v>9</v>
      </c>
      <c r="D41" s="8" t="s">
        <v>102</v>
      </c>
      <c r="E41" s="49" t="str">
        <f t="shared" si="2"/>
        <v>Jo</v>
      </c>
      <c r="F41" s="48" t="s">
        <v>59</v>
      </c>
      <c r="G41" s="76">
        <v>0</v>
      </c>
      <c r="H41" s="76">
        <v>0.33333333333333331</v>
      </c>
      <c r="I41" s="49"/>
      <c r="J41" s="49">
        <v>1</v>
      </c>
      <c r="K41" s="50">
        <f t="shared" ca="1" si="3"/>
        <v>8</v>
      </c>
      <c r="L41" s="50">
        <f t="shared" si="4"/>
        <v>8</v>
      </c>
      <c r="M41" s="50">
        <f t="shared" si="5"/>
        <v>6</v>
      </c>
      <c r="N41" s="49">
        <f t="shared" ca="1" si="6"/>
        <v>0</v>
      </c>
      <c r="O41" s="51">
        <f t="shared" ca="1" si="7"/>
        <v>0</v>
      </c>
      <c r="P41" s="49">
        <f t="shared" si="8"/>
        <v>0</v>
      </c>
      <c r="Q41" s="49">
        <f t="shared" si="9"/>
        <v>0</v>
      </c>
      <c r="R41" s="49">
        <f t="shared" si="10"/>
        <v>0</v>
      </c>
      <c r="S41" s="49">
        <f t="shared" si="11"/>
        <v>0</v>
      </c>
      <c r="T41" s="49"/>
    </row>
    <row r="42" spans="1:20" hidden="1" x14ac:dyDescent="0.2">
      <c r="A42" s="30">
        <v>42776</v>
      </c>
      <c r="B42" s="67" t="str">
        <f t="shared" si="0"/>
        <v>Februarie</v>
      </c>
      <c r="C42" s="8">
        <f t="shared" si="1"/>
        <v>10</v>
      </c>
      <c r="D42" s="8" t="s">
        <v>103</v>
      </c>
      <c r="E42" s="49" t="str">
        <f t="shared" si="2"/>
        <v>Vi</v>
      </c>
      <c r="F42" s="48" t="s">
        <v>59</v>
      </c>
      <c r="G42" s="76">
        <v>0</v>
      </c>
      <c r="H42" s="76">
        <v>0.33333333333333331</v>
      </c>
      <c r="I42" s="49"/>
      <c r="J42" s="49">
        <v>1</v>
      </c>
      <c r="K42" s="50">
        <f t="shared" ca="1" si="3"/>
        <v>8</v>
      </c>
      <c r="L42" s="50">
        <f t="shared" si="4"/>
        <v>8</v>
      </c>
      <c r="M42" s="50">
        <f t="shared" si="5"/>
        <v>6</v>
      </c>
      <c r="N42" s="49">
        <f t="shared" ca="1" si="6"/>
        <v>0</v>
      </c>
      <c r="O42" s="51">
        <f t="shared" ca="1" si="7"/>
        <v>0</v>
      </c>
      <c r="P42" s="49">
        <f t="shared" si="8"/>
        <v>0</v>
      </c>
      <c r="Q42" s="49">
        <f t="shared" si="9"/>
        <v>0</v>
      </c>
      <c r="R42" s="49">
        <f t="shared" si="10"/>
        <v>0</v>
      </c>
      <c r="S42" s="49">
        <f t="shared" si="11"/>
        <v>0</v>
      </c>
      <c r="T42" s="49"/>
    </row>
    <row r="43" spans="1:20" hidden="1" x14ac:dyDescent="0.2">
      <c r="A43" s="30">
        <v>42777</v>
      </c>
      <c r="B43" s="67" t="str">
        <f t="shared" si="0"/>
        <v>Februarie</v>
      </c>
      <c r="C43" s="8">
        <f t="shared" si="1"/>
        <v>11</v>
      </c>
      <c r="D43" s="8"/>
      <c r="E43" s="49" t="str">
        <f t="shared" si="2"/>
        <v>Sa</v>
      </c>
      <c r="F43" s="48" t="s">
        <v>59</v>
      </c>
      <c r="G43" s="76"/>
      <c r="H43" s="76"/>
      <c r="I43" s="49"/>
      <c r="J43" s="49"/>
      <c r="K43" s="50">
        <f t="shared" ca="1" si="3"/>
        <v>0</v>
      </c>
      <c r="L43" s="50">
        <f t="shared" si="4"/>
        <v>0</v>
      </c>
      <c r="M43" s="50">
        <f t="shared" si="5"/>
        <v>0</v>
      </c>
      <c r="N43" s="49">
        <f t="shared" ca="1" si="6"/>
        <v>0</v>
      </c>
      <c r="O43" s="51">
        <f t="shared" ca="1" si="7"/>
        <v>0</v>
      </c>
      <c r="P43" s="49">
        <f t="shared" si="8"/>
        <v>0</v>
      </c>
      <c r="Q43" s="49">
        <f t="shared" si="9"/>
        <v>0</v>
      </c>
      <c r="R43" s="49">
        <f t="shared" si="10"/>
        <v>0</v>
      </c>
      <c r="S43" s="49">
        <f t="shared" si="11"/>
        <v>0</v>
      </c>
      <c r="T43" s="49"/>
    </row>
    <row r="44" spans="1:20" hidden="1" x14ac:dyDescent="0.2">
      <c r="A44" s="30">
        <v>42778</v>
      </c>
      <c r="B44" s="48" t="str">
        <f>INDEX(luni,MONTH($A44))</f>
        <v>Februarie</v>
      </c>
      <c r="C44" s="8">
        <f t="shared" ref="C44:C45" si="33">DAY($A44)</f>
        <v>12</v>
      </c>
      <c r="D44" s="8"/>
      <c r="E44" s="49" t="str">
        <f>IF(LEN($A44)=0,"",LEFT(INDEX(zile,WEEKDAY($A44,2)),2))</f>
        <v>Du</v>
      </c>
      <c r="F44" s="48" t="s">
        <v>59</v>
      </c>
      <c r="G44" s="76"/>
      <c r="H44" s="76"/>
      <c r="I44" s="49"/>
      <c r="J44" s="49"/>
      <c r="K44" s="50">
        <f ca="1">INDEX(salariati,MATCH($F44,INDEX(salariati,,1),0),2)*NOT(OR($E44=LEFT(INDEX(zile,6),2),$E44=LEFT(INDEX(zile,7),2),ISNUMBER(MATCH($A44,sarbatori,0)),$I44="CO"))</f>
        <v>0</v>
      </c>
      <c r="L44" s="50">
        <f t="shared" si="4"/>
        <v>0</v>
      </c>
      <c r="M44" s="50">
        <f t="shared" si="5"/>
        <v>0</v>
      </c>
      <c r="N44" s="49">
        <f t="shared" ca="1" si="6"/>
        <v>0</v>
      </c>
      <c r="O44" s="51">
        <f t="shared" ca="1" si="7"/>
        <v>0</v>
      </c>
      <c r="P44" s="49">
        <f t="shared" ref="P44:P45" si="34">IF($I44=P$1,1,0)</f>
        <v>0</v>
      </c>
      <c r="Q44" s="49">
        <f t="shared" ref="Q44:Q45" si="35">IF($I44=Q$1,1,0)</f>
        <v>0</v>
      </c>
      <c r="R44" s="49">
        <f t="shared" ref="R44:R45" si="36">IF($I44=R$1,1,0)</f>
        <v>0</v>
      </c>
      <c r="S44" s="49">
        <f t="shared" ref="S44:S45" si="37">IF($I44=S$1,1,0)</f>
        <v>0</v>
      </c>
      <c r="T44" s="49"/>
    </row>
    <row r="45" spans="1:20" hidden="1" x14ac:dyDescent="0.2">
      <c r="A45" s="30">
        <v>42779</v>
      </c>
      <c r="B45" s="48" t="str">
        <f>INDEX(luni,MONTH($A45))</f>
        <v>Februarie</v>
      </c>
      <c r="C45" s="8">
        <f t="shared" si="33"/>
        <v>13</v>
      </c>
      <c r="D45" s="8" t="s">
        <v>104</v>
      </c>
      <c r="E45" s="49" t="str">
        <f>IF(LEN($A45)=0,"",LEFT(INDEX(zile,WEEKDAY($A45,2)),2))</f>
        <v>Lu</v>
      </c>
      <c r="F45" s="48" t="s">
        <v>59</v>
      </c>
      <c r="G45" s="76">
        <v>0.33333333333333331</v>
      </c>
      <c r="H45" s="76">
        <v>0.66666666666666663</v>
      </c>
      <c r="I45" s="49"/>
      <c r="J45" s="49">
        <v>1</v>
      </c>
      <c r="K45" s="50">
        <f ca="1">INDEX(salariati,MATCH($F45,INDEX(salariati,,1),0),2)*NOT(OR($E45=LEFT(INDEX(zile,6),2),$E45=LEFT(INDEX(zile,7),2),ISNUMBER(MATCH($A45,sarbatori,0)),$I45="CO"))</f>
        <v>8</v>
      </c>
      <c r="L45" s="50">
        <f t="shared" si="4"/>
        <v>8</v>
      </c>
      <c r="M45" s="50">
        <f t="shared" si="5"/>
        <v>0</v>
      </c>
      <c r="N45" s="49">
        <f t="shared" ca="1" si="6"/>
        <v>0</v>
      </c>
      <c r="O45" s="51">
        <f t="shared" ca="1" si="7"/>
        <v>0</v>
      </c>
      <c r="P45" s="49">
        <f t="shared" si="34"/>
        <v>0</v>
      </c>
      <c r="Q45" s="49">
        <f t="shared" si="35"/>
        <v>0</v>
      </c>
      <c r="R45" s="49">
        <f t="shared" si="36"/>
        <v>0</v>
      </c>
      <c r="S45" s="49">
        <f t="shared" si="37"/>
        <v>0</v>
      </c>
      <c r="T45" s="49"/>
    </row>
    <row r="46" spans="1:20" hidden="1" x14ac:dyDescent="0.2">
      <c r="A46" s="30">
        <v>42780</v>
      </c>
      <c r="B46" s="48" t="str">
        <f>INDEX(luni,MONTH($A46))</f>
        <v>Februarie</v>
      </c>
      <c r="C46" s="8">
        <f>DAY($A46)</f>
        <v>14</v>
      </c>
      <c r="D46" s="8" t="s">
        <v>88</v>
      </c>
      <c r="E46" s="49" t="str">
        <f>IF(LEN($A46)=0,"",LEFT(INDEX(zile,WEEKDAY($A46,2)),2))</f>
        <v>Ma</v>
      </c>
      <c r="F46" s="48" t="s">
        <v>59</v>
      </c>
      <c r="G46" s="76">
        <v>0.375</v>
      </c>
      <c r="H46" s="76">
        <v>0.70833333333333337</v>
      </c>
      <c r="I46" s="49"/>
      <c r="J46" s="49"/>
      <c r="K46" s="50">
        <f ca="1">INDEX(salariati,MATCH($F46,INDEX(salariati,,1),0),2)*NOT(OR($E46=LEFT(INDEX(zile,6),2),$E46=LEFT(INDEX(zile,7),2),ISNUMBER(MATCH($A46,sarbatori,0)),$I46="CO"))</f>
        <v>8</v>
      </c>
      <c r="L46" s="50">
        <f t="shared" si="4"/>
        <v>8</v>
      </c>
      <c r="M46" s="50">
        <f t="shared" si="5"/>
        <v>0</v>
      </c>
      <c r="N46" s="49">
        <f t="shared" ca="1" si="6"/>
        <v>0</v>
      </c>
      <c r="O46" s="51">
        <f t="shared" ca="1" si="7"/>
        <v>0</v>
      </c>
      <c r="P46" s="49">
        <f>IF($I46=P$1,1,0)</f>
        <v>0</v>
      </c>
      <c r="Q46" s="49">
        <f>IF($I46=Q$1,1,0)</f>
        <v>0</v>
      </c>
      <c r="R46" s="49">
        <f>IF($I46=R$1,1,0)</f>
        <v>0</v>
      </c>
      <c r="S46" s="49">
        <f>IF($I46=S$1,1,0)</f>
        <v>0</v>
      </c>
      <c r="T46" s="49"/>
    </row>
    <row r="47" spans="1:20" hidden="1" x14ac:dyDescent="0.2">
      <c r="A47" s="30">
        <v>42781</v>
      </c>
      <c r="B47" s="67" t="str">
        <f t="shared" si="0"/>
        <v>Februarie</v>
      </c>
      <c r="C47" s="8">
        <f t="shared" si="1"/>
        <v>15</v>
      </c>
      <c r="D47" s="8" t="s">
        <v>105</v>
      </c>
      <c r="E47" s="49" t="str">
        <f t="shared" si="2"/>
        <v>Mi</v>
      </c>
      <c r="F47" s="48" t="s">
        <v>59</v>
      </c>
      <c r="G47" s="76">
        <v>0.375</v>
      </c>
      <c r="H47" s="76">
        <v>0.70833333333333337</v>
      </c>
      <c r="I47" s="49"/>
      <c r="J47" s="49">
        <v>1</v>
      </c>
      <c r="K47" s="50">
        <f t="shared" ca="1" si="3"/>
        <v>8</v>
      </c>
      <c r="L47" s="50">
        <f t="shared" si="4"/>
        <v>8</v>
      </c>
      <c r="M47" s="50">
        <f t="shared" si="5"/>
        <v>0</v>
      </c>
      <c r="N47" s="49">
        <f t="shared" ca="1" si="6"/>
        <v>0</v>
      </c>
      <c r="O47" s="51">
        <f t="shared" ca="1" si="7"/>
        <v>0</v>
      </c>
      <c r="P47" s="49">
        <f t="shared" si="8"/>
        <v>0</v>
      </c>
      <c r="Q47" s="49">
        <f t="shared" si="9"/>
        <v>0</v>
      </c>
      <c r="R47" s="49">
        <f t="shared" si="10"/>
        <v>0</v>
      </c>
      <c r="S47" s="49">
        <f t="shared" si="11"/>
        <v>0</v>
      </c>
      <c r="T47" s="49"/>
    </row>
    <row r="48" spans="1:20" hidden="1" x14ac:dyDescent="0.2">
      <c r="A48" s="30">
        <v>42782</v>
      </c>
      <c r="B48" s="67" t="str">
        <f t="shared" si="0"/>
        <v>Februarie</v>
      </c>
      <c r="C48" s="8">
        <f t="shared" si="1"/>
        <v>16</v>
      </c>
      <c r="D48" s="8" t="s">
        <v>85</v>
      </c>
      <c r="E48" s="49" t="str">
        <f t="shared" si="2"/>
        <v>Jo</v>
      </c>
      <c r="F48" s="48" t="s">
        <v>59</v>
      </c>
      <c r="G48" s="76">
        <v>0.41666666666666669</v>
      </c>
      <c r="H48" s="76">
        <v>0.75</v>
      </c>
      <c r="I48" s="49"/>
      <c r="J48" s="49"/>
      <c r="K48" s="50">
        <f t="shared" ca="1" si="3"/>
        <v>8</v>
      </c>
      <c r="L48" s="50">
        <f t="shared" si="4"/>
        <v>8</v>
      </c>
      <c r="M48" s="50">
        <f t="shared" si="5"/>
        <v>0</v>
      </c>
      <c r="N48" s="49">
        <f t="shared" ca="1" si="6"/>
        <v>0</v>
      </c>
      <c r="O48" s="51">
        <f t="shared" ca="1" si="7"/>
        <v>0</v>
      </c>
      <c r="P48" s="49">
        <f t="shared" si="8"/>
        <v>0</v>
      </c>
      <c r="Q48" s="49">
        <f t="shared" si="9"/>
        <v>0</v>
      </c>
      <c r="R48" s="49">
        <f t="shared" si="10"/>
        <v>0</v>
      </c>
      <c r="S48" s="49">
        <f t="shared" si="11"/>
        <v>0</v>
      </c>
      <c r="T48" s="49"/>
    </row>
    <row r="49" spans="1:20" hidden="1" x14ac:dyDescent="0.2">
      <c r="A49" s="30">
        <v>42783</v>
      </c>
      <c r="B49" s="67" t="str">
        <f t="shared" si="0"/>
        <v>Februarie</v>
      </c>
      <c r="C49" s="8">
        <f t="shared" si="1"/>
        <v>17</v>
      </c>
      <c r="D49" s="8" t="s">
        <v>106</v>
      </c>
      <c r="E49" s="49" t="str">
        <f t="shared" si="2"/>
        <v>Vi</v>
      </c>
      <c r="F49" s="48" t="s">
        <v>59</v>
      </c>
      <c r="G49" s="76">
        <v>0.41666666666666669</v>
      </c>
      <c r="H49" s="76">
        <v>0.75</v>
      </c>
      <c r="I49" s="49"/>
      <c r="J49" s="49">
        <v>1</v>
      </c>
      <c r="K49" s="50">
        <f t="shared" ca="1" si="3"/>
        <v>8</v>
      </c>
      <c r="L49" s="50">
        <f t="shared" si="4"/>
        <v>8</v>
      </c>
      <c r="M49" s="50">
        <f t="shared" si="5"/>
        <v>0</v>
      </c>
      <c r="N49" s="49">
        <f t="shared" ca="1" si="6"/>
        <v>0</v>
      </c>
      <c r="O49" s="51">
        <f t="shared" ca="1" si="7"/>
        <v>0</v>
      </c>
      <c r="P49" s="49">
        <f t="shared" si="8"/>
        <v>0</v>
      </c>
      <c r="Q49" s="49">
        <f t="shared" si="9"/>
        <v>0</v>
      </c>
      <c r="R49" s="49">
        <f t="shared" si="10"/>
        <v>0</v>
      </c>
      <c r="S49" s="49">
        <f t="shared" si="11"/>
        <v>0</v>
      </c>
      <c r="T49" s="49"/>
    </row>
    <row r="50" spans="1:20" hidden="1" x14ac:dyDescent="0.2">
      <c r="A50" s="30">
        <v>42784</v>
      </c>
      <c r="B50" s="67" t="str">
        <f t="shared" si="0"/>
        <v>Februarie</v>
      </c>
      <c r="C50" s="8">
        <f t="shared" si="1"/>
        <v>18</v>
      </c>
      <c r="D50" s="8" t="s">
        <v>107</v>
      </c>
      <c r="E50" s="49" t="str">
        <f t="shared" si="2"/>
        <v>Sa</v>
      </c>
      <c r="F50" s="48" t="s">
        <v>59</v>
      </c>
      <c r="G50" s="76"/>
      <c r="H50" s="76"/>
      <c r="I50" s="49"/>
      <c r="J50" s="49"/>
      <c r="K50" s="50">
        <f t="shared" ca="1" si="3"/>
        <v>0</v>
      </c>
      <c r="L50" s="50">
        <f t="shared" si="4"/>
        <v>0</v>
      </c>
      <c r="M50" s="50">
        <f t="shared" si="5"/>
        <v>0</v>
      </c>
      <c r="N50" s="49">
        <f t="shared" ca="1" si="6"/>
        <v>0</v>
      </c>
      <c r="O50" s="51">
        <f t="shared" ca="1" si="7"/>
        <v>0</v>
      </c>
      <c r="P50" s="49">
        <f t="shared" si="8"/>
        <v>0</v>
      </c>
      <c r="Q50" s="49">
        <f t="shared" si="9"/>
        <v>0</v>
      </c>
      <c r="R50" s="49">
        <f t="shared" si="10"/>
        <v>0</v>
      </c>
      <c r="S50" s="49">
        <f t="shared" si="11"/>
        <v>0</v>
      </c>
      <c r="T50" s="49"/>
    </row>
    <row r="51" spans="1:20" hidden="1" x14ac:dyDescent="0.2">
      <c r="A51" s="30">
        <v>42785</v>
      </c>
      <c r="B51" s="67" t="str">
        <f t="shared" si="0"/>
        <v>Februarie</v>
      </c>
      <c r="C51" s="8">
        <f t="shared" si="1"/>
        <v>19</v>
      </c>
      <c r="D51" s="8"/>
      <c r="E51" s="49" t="str">
        <f t="shared" si="2"/>
        <v>Du</v>
      </c>
      <c r="F51" s="48" t="s">
        <v>59</v>
      </c>
      <c r="G51" s="76"/>
      <c r="H51" s="76"/>
      <c r="I51" s="49"/>
      <c r="J51" s="49"/>
      <c r="K51" s="50">
        <f t="shared" ca="1" si="3"/>
        <v>0</v>
      </c>
      <c r="L51" s="50">
        <f t="shared" si="4"/>
        <v>0</v>
      </c>
      <c r="M51" s="50">
        <f t="shared" si="5"/>
        <v>0</v>
      </c>
      <c r="N51" s="49">
        <f t="shared" ca="1" si="6"/>
        <v>0</v>
      </c>
      <c r="O51" s="51">
        <f t="shared" ca="1" si="7"/>
        <v>0</v>
      </c>
      <c r="P51" s="49">
        <f t="shared" si="8"/>
        <v>0</v>
      </c>
      <c r="Q51" s="49">
        <f t="shared" si="9"/>
        <v>0</v>
      </c>
      <c r="R51" s="49">
        <f t="shared" si="10"/>
        <v>0</v>
      </c>
      <c r="S51" s="49">
        <f t="shared" si="11"/>
        <v>0</v>
      </c>
      <c r="T51" s="49"/>
    </row>
    <row r="52" spans="1:20" hidden="1" x14ac:dyDescent="0.2">
      <c r="A52" s="30">
        <v>42786</v>
      </c>
      <c r="B52" s="67" t="str">
        <f t="shared" si="0"/>
        <v>Februarie</v>
      </c>
      <c r="C52" s="8">
        <f t="shared" si="1"/>
        <v>20</v>
      </c>
      <c r="D52" s="8" t="s">
        <v>85</v>
      </c>
      <c r="E52" s="49" t="str">
        <f t="shared" si="2"/>
        <v>Lu</v>
      </c>
      <c r="F52" s="48" t="s">
        <v>59</v>
      </c>
      <c r="G52" s="76">
        <v>0.41666666666666669</v>
      </c>
      <c r="H52" s="76">
        <v>0.75</v>
      </c>
      <c r="I52" s="49"/>
      <c r="J52" s="49"/>
      <c r="K52" s="50">
        <f t="shared" ca="1" si="3"/>
        <v>8</v>
      </c>
      <c r="L52" s="50">
        <f t="shared" si="4"/>
        <v>8</v>
      </c>
      <c r="M52" s="50">
        <f t="shared" si="5"/>
        <v>0</v>
      </c>
      <c r="N52" s="49">
        <f t="shared" ca="1" si="6"/>
        <v>0</v>
      </c>
      <c r="O52" s="51">
        <f t="shared" ca="1" si="7"/>
        <v>0</v>
      </c>
      <c r="P52" s="49">
        <f t="shared" si="8"/>
        <v>0</v>
      </c>
      <c r="Q52" s="49">
        <f t="shared" si="9"/>
        <v>0</v>
      </c>
      <c r="R52" s="49">
        <f t="shared" si="10"/>
        <v>0</v>
      </c>
      <c r="S52" s="49">
        <f t="shared" si="11"/>
        <v>0</v>
      </c>
      <c r="T52" s="49"/>
    </row>
    <row r="53" spans="1:20" hidden="1" x14ac:dyDescent="0.2">
      <c r="A53" s="30">
        <v>42787</v>
      </c>
      <c r="B53" s="67" t="str">
        <f t="shared" si="0"/>
        <v>Februarie</v>
      </c>
      <c r="C53" s="8">
        <f t="shared" si="1"/>
        <v>21</v>
      </c>
      <c r="D53" s="8" t="s">
        <v>91</v>
      </c>
      <c r="E53" s="49" t="str">
        <f t="shared" si="2"/>
        <v>Ma</v>
      </c>
      <c r="F53" s="48" t="s">
        <v>59</v>
      </c>
      <c r="G53" s="76">
        <v>0.41666666666666669</v>
      </c>
      <c r="H53" s="76">
        <v>0.75</v>
      </c>
      <c r="I53" s="49"/>
      <c r="J53" s="49"/>
      <c r="K53" s="50">
        <f t="shared" ca="1" si="3"/>
        <v>8</v>
      </c>
      <c r="L53" s="50">
        <f t="shared" si="4"/>
        <v>8</v>
      </c>
      <c r="M53" s="50">
        <f t="shared" si="5"/>
        <v>0</v>
      </c>
      <c r="N53" s="49">
        <f t="shared" ca="1" si="6"/>
        <v>0</v>
      </c>
      <c r="O53" s="51">
        <f t="shared" ca="1" si="7"/>
        <v>0</v>
      </c>
      <c r="P53" s="49">
        <f t="shared" si="8"/>
        <v>0</v>
      </c>
      <c r="Q53" s="49">
        <f t="shared" si="9"/>
        <v>0</v>
      </c>
      <c r="R53" s="49">
        <f t="shared" si="10"/>
        <v>0</v>
      </c>
      <c r="S53" s="49">
        <f t="shared" si="11"/>
        <v>0</v>
      </c>
      <c r="T53" s="49"/>
    </row>
    <row r="54" spans="1:20" hidden="1" x14ac:dyDescent="0.2">
      <c r="A54" s="30">
        <v>42788</v>
      </c>
      <c r="B54" s="67" t="str">
        <f t="shared" si="0"/>
        <v>Februarie</v>
      </c>
      <c r="C54" s="8">
        <f t="shared" si="1"/>
        <v>22</v>
      </c>
      <c r="D54" s="8" t="s">
        <v>85</v>
      </c>
      <c r="E54" s="49" t="str">
        <f t="shared" si="2"/>
        <v>Mi</v>
      </c>
      <c r="F54" s="48" t="s">
        <v>59</v>
      </c>
      <c r="G54" s="76">
        <v>0.41666666666666669</v>
      </c>
      <c r="H54" s="76">
        <v>0.75</v>
      </c>
      <c r="I54" s="49"/>
      <c r="J54" s="49"/>
      <c r="K54" s="50">
        <f t="shared" ca="1" si="3"/>
        <v>8</v>
      </c>
      <c r="L54" s="50">
        <f t="shared" si="4"/>
        <v>8</v>
      </c>
      <c r="M54" s="50">
        <f t="shared" si="5"/>
        <v>0</v>
      </c>
      <c r="N54" s="49">
        <f t="shared" ca="1" si="6"/>
        <v>0</v>
      </c>
      <c r="O54" s="51">
        <f t="shared" ca="1" si="7"/>
        <v>0</v>
      </c>
      <c r="P54" s="49">
        <f t="shared" si="8"/>
        <v>0</v>
      </c>
      <c r="Q54" s="49">
        <f t="shared" si="9"/>
        <v>0</v>
      </c>
      <c r="R54" s="49">
        <f t="shared" si="10"/>
        <v>0</v>
      </c>
      <c r="S54" s="49">
        <f t="shared" si="11"/>
        <v>0</v>
      </c>
      <c r="T54" s="49"/>
    </row>
    <row r="55" spans="1:20" hidden="1" x14ac:dyDescent="0.2">
      <c r="A55" s="30">
        <v>42789</v>
      </c>
      <c r="B55" s="67" t="str">
        <f t="shared" si="0"/>
        <v>Februarie</v>
      </c>
      <c r="C55" s="8">
        <f t="shared" si="1"/>
        <v>23</v>
      </c>
      <c r="D55" s="8" t="s">
        <v>108</v>
      </c>
      <c r="E55" s="49" t="str">
        <f t="shared" si="2"/>
        <v>Jo</v>
      </c>
      <c r="F55" s="48" t="s">
        <v>59</v>
      </c>
      <c r="G55" s="76">
        <v>0.375</v>
      </c>
      <c r="H55" s="76">
        <v>0.70833333333333337</v>
      </c>
      <c r="I55" s="49" t="s">
        <v>25</v>
      </c>
      <c r="J55" s="49">
        <v>1</v>
      </c>
      <c r="K55" s="50">
        <f t="shared" ca="1" si="3"/>
        <v>8</v>
      </c>
      <c r="L55" s="50">
        <f t="shared" si="4"/>
        <v>8</v>
      </c>
      <c r="M55" s="50">
        <f t="shared" si="5"/>
        <v>0</v>
      </c>
      <c r="N55" s="49">
        <f t="shared" ca="1" si="6"/>
        <v>0</v>
      </c>
      <c r="O55" s="51">
        <f t="shared" si="7"/>
        <v>0</v>
      </c>
      <c r="P55" s="49">
        <f t="shared" si="8"/>
        <v>0</v>
      </c>
      <c r="Q55" s="49">
        <f t="shared" si="9"/>
        <v>1</v>
      </c>
      <c r="R55" s="49">
        <f t="shared" si="10"/>
        <v>0</v>
      </c>
      <c r="S55" s="49">
        <f t="shared" si="11"/>
        <v>0</v>
      </c>
      <c r="T55" s="49"/>
    </row>
    <row r="56" spans="1:20" hidden="1" x14ac:dyDescent="0.2">
      <c r="A56" s="30">
        <v>42790</v>
      </c>
      <c r="B56" s="67" t="str">
        <f t="shared" si="0"/>
        <v>Februarie</v>
      </c>
      <c r="C56" s="8">
        <f t="shared" si="1"/>
        <v>24</v>
      </c>
      <c r="D56" s="8" t="s">
        <v>110</v>
      </c>
      <c r="E56" s="49" t="str">
        <f t="shared" si="2"/>
        <v>Vi</v>
      </c>
      <c r="F56" s="48" t="s">
        <v>59</v>
      </c>
      <c r="G56" s="76">
        <v>0.33333333333333331</v>
      </c>
      <c r="H56" s="76">
        <v>0.66666666666666663</v>
      </c>
      <c r="I56" s="49" t="s">
        <v>25</v>
      </c>
      <c r="J56" s="49">
        <v>1</v>
      </c>
      <c r="K56" s="50">
        <f t="shared" ca="1" si="3"/>
        <v>8</v>
      </c>
      <c r="L56" s="50">
        <f t="shared" si="4"/>
        <v>8</v>
      </c>
      <c r="M56" s="50">
        <f t="shared" si="5"/>
        <v>0</v>
      </c>
      <c r="N56" s="49">
        <f t="shared" ca="1" si="6"/>
        <v>0</v>
      </c>
      <c r="O56" s="51">
        <f t="shared" si="7"/>
        <v>0</v>
      </c>
      <c r="P56" s="49">
        <f t="shared" si="8"/>
        <v>0</v>
      </c>
      <c r="Q56" s="49">
        <f t="shared" si="9"/>
        <v>1</v>
      </c>
      <c r="R56" s="49">
        <f t="shared" si="10"/>
        <v>0</v>
      </c>
      <c r="S56" s="49">
        <f t="shared" si="11"/>
        <v>0</v>
      </c>
      <c r="T56" s="49"/>
    </row>
    <row r="57" spans="1:20" hidden="1" x14ac:dyDescent="0.2">
      <c r="A57" s="30">
        <v>42791</v>
      </c>
      <c r="B57" s="67" t="str">
        <f t="shared" si="0"/>
        <v>Februarie</v>
      </c>
      <c r="C57" s="8">
        <f t="shared" ref="C57:C99" si="38">DAY($A57)</f>
        <v>25</v>
      </c>
      <c r="D57" s="8"/>
      <c r="E57" s="49" t="str">
        <f t="shared" si="2"/>
        <v>Sa</v>
      </c>
      <c r="F57" s="48" t="s">
        <v>59</v>
      </c>
      <c r="G57" s="76"/>
      <c r="H57" s="76"/>
      <c r="I57" s="49"/>
      <c r="J57" s="49"/>
      <c r="K57" s="50">
        <f t="shared" ca="1" si="3"/>
        <v>0</v>
      </c>
      <c r="L57" s="50">
        <f t="shared" si="4"/>
        <v>0</v>
      </c>
      <c r="M57" s="50">
        <f t="shared" si="5"/>
        <v>0</v>
      </c>
      <c r="N57" s="49">
        <f t="shared" ca="1" si="6"/>
        <v>0</v>
      </c>
      <c r="O57" s="51">
        <f t="shared" ca="1" si="7"/>
        <v>0</v>
      </c>
      <c r="P57" s="49">
        <f t="shared" ref="P57:P99" si="39">IF($I57=P$1,1,0)</f>
        <v>0</v>
      </c>
      <c r="Q57" s="49">
        <f t="shared" ref="Q57:Q99" si="40">IF($I57=Q$1,1,0)</f>
        <v>0</v>
      </c>
      <c r="R57" s="49">
        <f t="shared" ref="R57:R99" si="41">IF($I57=R$1,1,0)</f>
        <v>0</v>
      </c>
      <c r="S57" s="49">
        <f t="shared" ref="S57:S99" si="42">IF($I57=S$1,1,0)</f>
        <v>0</v>
      </c>
      <c r="T57" s="49"/>
    </row>
    <row r="58" spans="1:20" hidden="1" x14ac:dyDescent="0.2">
      <c r="A58" s="30">
        <v>42792</v>
      </c>
      <c r="B58" s="67" t="str">
        <f t="shared" ref="B58:B102" si="43">INDEX(luni,MONTH($A58))</f>
        <v>Februarie</v>
      </c>
      <c r="C58" s="8">
        <f t="shared" si="38"/>
        <v>26</v>
      </c>
      <c r="D58" s="8"/>
      <c r="E58" s="49" t="str">
        <f t="shared" ref="E58:E102" si="44">IF(LEN($A58)=0,"",LEFT(INDEX(zile,WEEKDAY($A58,2)),2))</f>
        <v>Du</v>
      </c>
      <c r="F58" s="48" t="s">
        <v>59</v>
      </c>
      <c r="G58" s="76"/>
      <c r="H58" s="76"/>
      <c r="I58" s="49"/>
      <c r="J58" s="49"/>
      <c r="K58" s="50">
        <f t="shared" ref="K58:K102" ca="1" si="45">INDEX(salariati,MATCH($F58,INDEX(salariati,,1),0),2)*NOT(OR($E58=LEFT(INDEX(zile,6),2),$E58=LEFT(INDEX(zile,7),2),ISNUMBER(MATCH($A58,sarbatori,0)),$I58="CO"))</f>
        <v>0</v>
      </c>
      <c r="L58" s="50">
        <f t="shared" si="4"/>
        <v>0</v>
      </c>
      <c r="M58" s="50">
        <f t="shared" si="5"/>
        <v>0</v>
      </c>
      <c r="N58" s="49">
        <f t="shared" ca="1" si="6"/>
        <v>0</v>
      </c>
      <c r="O58" s="51">
        <f t="shared" ca="1" si="7"/>
        <v>0</v>
      </c>
      <c r="P58" s="49">
        <f t="shared" si="39"/>
        <v>0</v>
      </c>
      <c r="Q58" s="49">
        <f t="shared" si="40"/>
        <v>0</v>
      </c>
      <c r="R58" s="49">
        <f t="shared" si="41"/>
        <v>0</v>
      </c>
      <c r="S58" s="49">
        <f t="shared" si="42"/>
        <v>0</v>
      </c>
      <c r="T58" s="49"/>
    </row>
    <row r="59" spans="1:20" hidden="1" x14ac:dyDescent="0.2">
      <c r="A59" s="30">
        <v>42793</v>
      </c>
      <c r="B59" s="67" t="str">
        <f t="shared" si="43"/>
        <v>Februarie</v>
      </c>
      <c r="C59" s="8">
        <f t="shared" si="38"/>
        <v>27</v>
      </c>
      <c r="D59" s="8" t="s">
        <v>111</v>
      </c>
      <c r="E59" s="49" t="str">
        <f t="shared" si="44"/>
        <v>Lu</v>
      </c>
      <c r="F59" s="48" t="s">
        <v>59</v>
      </c>
      <c r="G59" s="76">
        <v>0.33333333333333331</v>
      </c>
      <c r="H59" s="76">
        <v>0.66666666666666663</v>
      </c>
      <c r="I59" s="49" t="s">
        <v>25</v>
      </c>
      <c r="J59" s="49">
        <v>1</v>
      </c>
      <c r="K59" s="50">
        <f t="shared" ca="1" si="45"/>
        <v>8</v>
      </c>
      <c r="L59" s="50">
        <f t="shared" si="4"/>
        <v>8</v>
      </c>
      <c r="M59" s="50">
        <f t="shared" si="5"/>
        <v>0</v>
      </c>
      <c r="N59" s="49">
        <f t="shared" ca="1" si="6"/>
        <v>0</v>
      </c>
      <c r="O59" s="51">
        <f t="shared" si="7"/>
        <v>0</v>
      </c>
      <c r="P59" s="49">
        <f t="shared" si="39"/>
        <v>0</v>
      </c>
      <c r="Q59" s="49">
        <f t="shared" si="40"/>
        <v>1</v>
      </c>
      <c r="R59" s="49">
        <f t="shared" si="41"/>
        <v>0</v>
      </c>
      <c r="S59" s="49">
        <f t="shared" si="42"/>
        <v>0</v>
      </c>
      <c r="T59" s="49"/>
    </row>
    <row r="60" spans="1:20" hidden="1" x14ac:dyDescent="0.2">
      <c r="A60" s="30">
        <v>42794</v>
      </c>
      <c r="B60" s="67" t="str">
        <f t="shared" si="43"/>
        <v>Februarie</v>
      </c>
      <c r="C60" s="8">
        <f t="shared" si="38"/>
        <v>28</v>
      </c>
      <c r="D60" s="8" t="s">
        <v>112</v>
      </c>
      <c r="E60" s="49" t="str">
        <f t="shared" si="44"/>
        <v>Ma</v>
      </c>
      <c r="F60" s="48" t="s">
        <v>59</v>
      </c>
      <c r="G60" s="76">
        <v>0.375</v>
      </c>
      <c r="H60" s="76">
        <v>0.70833333333333337</v>
      </c>
      <c r="I60" s="49"/>
      <c r="J60" s="49"/>
      <c r="K60" s="50">
        <f t="shared" ca="1" si="45"/>
        <v>8</v>
      </c>
      <c r="L60" s="50">
        <f t="shared" si="4"/>
        <v>8</v>
      </c>
      <c r="M60" s="50">
        <f t="shared" si="5"/>
        <v>0</v>
      </c>
      <c r="N60" s="49">
        <f t="shared" ca="1" si="6"/>
        <v>0</v>
      </c>
      <c r="O60" s="51">
        <f t="shared" ca="1" si="7"/>
        <v>0</v>
      </c>
      <c r="P60" s="49">
        <f t="shared" si="39"/>
        <v>0</v>
      </c>
      <c r="Q60" s="49">
        <f t="shared" si="40"/>
        <v>0</v>
      </c>
      <c r="R60" s="49">
        <f t="shared" si="41"/>
        <v>0</v>
      </c>
      <c r="S60" s="49">
        <f t="shared" si="42"/>
        <v>0</v>
      </c>
      <c r="T60" s="49"/>
    </row>
    <row r="61" spans="1:20" hidden="1" x14ac:dyDescent="0.2">
      <c r="A61" s="30">
        <v>42795</v>
      </c>
      <c r="B61" s="67" t="str">
        <f t="shared" si="43"/>
        <v>Martie</v>
      </c>
      <c r="C61" s="8">
        <f t="shared" si="38"/>
        <v>1</v>
      </c>
      <c r="D61" s="8" t="s">
        <v>113</v>
      </c>
      <c r="E61" s="49" t="str">
        <f t="shared" si="44"/>
        <v>Mi</v>
      </c>
      <c r="F61" s="48" t="s">
        <v>59</v>
      </c>
      <c r="G61" s="76">
        <v>0.375</v>
      </c>
      <c r="H61" s="76">
        <v>0.70833333333333337</v>
      </c>
      <c r="I61" s="49" t="s">
        <v>25</v>
      </c>
      <c r="J61" s="49">
        <v>1</v>
      </c>
      <c r="K61" s="50">
        <f t="shared" ca="1" si="45"/>
        <v>8</v>
      </c>
      <c r="L61" s="50">
        <f t="shared" si="4"/>
        <v>8</v>
      </c>
      <c r="M61" s="50">
        <f t="shared" si="5"/>
        <v>0</v>
      </c>
      <c r="N61" s="49">
        <f t="shared" ca="1" si="6"/>
        <v>0</v>
      </c>
      <c r="O61" s="51">
        <f t="shared" si="7"/>
        <v>0</v>
      </c>
      <c r="P61" s="49">
        <f t="shared" si="39"/>
        <v>0</v>
      </c>
      <c r="Q61" s="49">
        <f t="shared" si="40"/>
        <v>1</v>
      </c>
      <c r="R61" s="49">
        <f t="shared" si="41"/>
        <v>0</v>
      </c>
      <c r="S61" s="49">
        <f t="shared" si="42"/>
        <v>0</v>
      </c>
      <c r="T61" s="49"/>
    </row>
    <row r="62" spans="1:20" hidden="1" x14ac:dyDescent="0.2">
      <c r="A62" s="30">
        <v>42796</v>
      </c>
      <c r="B62" s="67" t="str">
        <f t="shared" si="43"/>
        <v>Martie</v>
      </c>
      <c r="C62" s="8">
        <f t="shared" si="38"/>
        <v>2</v>
      </c>
      <c r="D62" s="8" t="s">
        <v>114</v>
      </c>
      <c r="E62" s="49" t="str">
        <f t="shared" si="44"/>
        <v>Jo</v>
      </c>
      <c r="F62" s="48" t="s">
        <v>59</v>
      </c>
      <c r="G62" s="76">
        <v>0.33333333333333331</v>
      </c>
      <c r="H62" s="76">
        <v>0.66666666666666663</v>
      </c>
      <c r="I62" s="49" t="s">
        <v>25</v>
      </c>
      <c r="J62" s="49">
        <v>1</v>
      </c>
      <c r="K62" s="50">
        <f t="shared" ca="1" si="45"/>
        <v>8</v>
      </c>
      <c r="L62" s="50">
        <f t="shared" si="4"/>
        <v>8</v>
      </c>
      <c r="M62" s="50">
        <f t="shared" si="5"/>
        <v>0</v>
      </c>
      <c r="N62" s="49">
        <f t="shared" ca="1" si="6"/>
        <v>0</v>
      </c>
      <c r="O62" s="51">
        <f t="shared" si="7"/>
        <v>0</v>
      </c>
      <c r="P62" s="49">
        <f t="shared" si="39"/>
        <v>0</v>
      </c>
      <c r="Q62" s="49">
        <f t="shared" si="40"/>
        <v>1</v>
      </c>
      <c r="R62" s="49">
        <f t="shared" si="41"/>
        <v>0</v>
      </c>
      <c r="S62" s="49">
        <f t="shared" si="42"/>
        <v>0</v>
      </c>
      <c r="T62" s="49"/>
    </row>
    <row r="63" spans="1:20" hidden="1" x14ac:dyDescent="0.2">
      <c r="A63" s="30">
        <v>42797</v>
      </c>
      <c r="B63" s="67" t="str">
        <f t="shared" si="43"/>
        <v>Martie</v>
      </c>
      <c r="C63" s="8">
        <f t="shared" si="38"/>
        <v>3</v>
      </c>
      <c r="D63" s="8" t="s">
        <v>115</v>
      </c>
      <c r="E63" s="49" t="str">
        <f t="shared" si="44"/>
        <v>Vi</v>
      </c>
      <c r="F63" s="48" t="s">
        <v>59</v>
      </c>
      <c r="G63" s="76">
        <v>0.33333333333333331</v>
      </c>
      <c r="H63" s="76">
        <v>0.66666666666666663</v>
      </c>
      <c r="I63" s="49" t="s">
        <v>25</v>
      </c>
      <c r="J63" s="49">
        <v>1</v>
      </c>
      <c r="K63" s="50">
        <f t="shared" ca="1" si="45"/>
        <v>8</v>
      </c>
      <c r="L63" s="50">
        <f t="shared" si="4"/>
        <v>8</v>
      </c>
      <c r="M63" s="50">
        <f t="shared" si="5"/>
        <v>0</v>
      </c>
      <c r="N63" s="49">
        <f t="shared" ca="1" si="6"/>
        <v>0</v>
      </c>
      <c r="O63" s="51">
        <f t="shared" si="7"/>
        <v>0</v>
      </c>
      <c r="P63" s="49">
        <f t="shared" si="39"/>
        <v>0</v>
      </c>
      <c r="Q63" s="49">
        <f t="shared" si="40"/>
        <v>1</v>
      </c>
      <c r="R63" s="49">
        <f t="shared" si="41"/>
        <v>0</v>
      </c>
      <c r="S63" s="49">
        <f t="shared" si="42"/>
        <v>0</v>
      </c>
      <c r="T63" s="49"/>
    </row>
    <row r="64" spans="1:20" hidden="1" x14ac:dyDescent="0.2">
      <c r="A64" s="30">
        <v>42798</v>
      </c>
      <c r="B64" s="67" t="str">
        <f t="shared" si="43"/>
        <v>Martie</v>
      </c>
      <c r="C64" s="8">
        <f t="shared" si="38"/>
        <v>4</v>
      </c>
      <c r="D64" s="8" t="s">
        <v>116</v>
      </c>
      <c r="E64" s="49" t="str">
        <f t="shared" si="44"/>
        <v>Sa</v>
      </c>
      <c r="F64" s="48" t="s">
        <v>59</v>
      </c>
      <c r="G64" s="76">
        <v>0.625</v>
      </c>
      <c r="H64" s="76">
        <v>0</v>
      </c>
      <c r="I64" s="49" t="s">
        <v>26</v>
      </c>
      <c r="J64" s="49">
        <v>1</v>
      </c>
      <c r="K64" s="50">
        <f t="shared" ca="1" si="45"/>
        <v>0</v>
      </c>
      <c r="L64" s="50">
        <f t="shared" si="4"/>
        <v>9</v>
      </c>
      <c r="M64" s="50">
        <f t="shared" si="5"/>
        <v>0</v>
      </c>
      <c r="N64" s="49">
        <f t="shared" ca="1" si="6"/>
        <v>9</v>
      </c>
      <c r="O64" s="51">
        <f t="shared" si="7"/>
        <v>0</v>
      </c>
      <c r="P64" s="49">
        <f t="shared" si="39"/>
        <v>0</v>
      </c>
      <c r="Q64" s="49">
        <f t="shared" si="40"/>
        <v>0</v>
      </c>
      <c r="R64" s="49">
        <f t="shared" si="41"/>
        <v>1</v>
      </c>
      <c r="S64" s="49">
        <f t="shared" si="42"/>
        <v>0</v>
      </c>
      <c r="T64" s="49"/>
    </row>
    <row r="65" spans="1:20" hidden="1" x14ac:dyDescent="0.2">
      <c r="A65" s="30">
        <v>42799</v>
      </c>
      <c r="B65" s="67" t="str">
        <f t="shared" si="43"/>
        <v>Martie</v>
      </c>
      <c r="C65" s="8">
        <f t="shared" si="38"/>
        <v>5</v>
      </c>
      <c r="D65" s="8"/>
      <c r="E65" s="49" t="str">
        <f t="shared" si="44"/>
        <v>Du</v>
      </c>
      <c r="F65" s="48" t="s">
        <v>59</v>
      </c>
      <c r="G65" s="76"/>
      <c r="H65" s="76"/>
      <c r="I65" s="49"/>
      <c r="J65" s="49"/>
      <c r="K65" s="50">
        <f t="shared" ca="1" si="45"/>
        <v>0</v>
      </c>
      <c r="L65" s="50">
        <f t="shared" si="4"/>
        <v>0</v>
      </c>
      <c r="M65" s="50">
        <f t="shared" si="5"/>
        <v>0</v>
      </c>
      <c r="N65" s="49">
        <f t="shared" ca="1" si="6"/>
        <v>0</v>
      </c>
      <c r="O65" s="51">
        <f t="shared" ca="1" si="7"/>
        <v>0</v>
      </c>
      <c r="P65" s="49">
        <f t="shared" si="39"/>
        <v>0</v>
      </c>
      <c r="Q65" s="49">
        <f t="shared" si="40"/>
        <v>0</v>
      </c>
      <c r="R65" s="49">
        <f t="shared" si="41"/>
        <v>0</v>
      </c>
      <c r="S65" s="49">
        <f t="shared" si="42"/>
        <v>0</v>
      </c>
      <c r="T65" s="49"/>
    </row>
    <row r="66" spans="1:20" hidden="1" x14ac:dyDescent="0.2">
      <c r="A66" s="30">
        <v>42800</v>
      </c>
      <c r="B66" s="48" t="str">
        <f>INDEX(luni,MONTH($A66))</f>
        <v>Martie</v>
      </c>
      <c r="C66" s="8">
        <f>DAY($A66)</f>
        <v>6</v>
      </c>
      <c r="D66" s="8" t="s">
        <v>85</v>
      </c>
      <c r="E66" s="49" t="str">
        <f>IF(LEN($A66)=0,"",LEFT(INDEX(zile,WEEKDAY($A66,2)),2))</f>
        <v>Lu</v>
      </c>
      <c r="F66" s="48" t="s">
        <v>59</v>
      </c>
      <c r="G66" s="76">
        <v>0.41666666666666669</v>
      </c>
      <c r="H66" s="76">
        <v>0.75</v>
      </c>
      <c r="I66" s="49"/>
      <c r="J66" s="49"/>
      <c r="K66" s="50">
        <f ca="1">INDEX(salariati,MATCH($F66,INDEX(salariati,,1),0),2)*NOT(OR($E66=LEFT(INDEX(zile,6),2),$E66=LEFT(INDEX(zile,7),2),ISNUMBER(MATCH($A66,sarbatori,0)),$I66="CO"))</f>
        <v>8</v>
      </c>
      <c r="L66" s="50">
        <f t="shared" ref="L66:L129" si="46">IF(LEN($G66)=0,IF($I66="ZL",$K66,0),IF($H66&gt;=$G66,($H66-$G66)*24,("24:00"*1-ABS($H66-$G66))*24))</f>
        <v>8</v>
      </c>
      <c r="M66" s="50">
        <f t="shared" ref="M66:M129" si="47">IF($L66=0,0,IF($I66="ZL",0,IF($H66="0:00"*1,("24:00"*1-MAX($G66,"22:00"*1))*24,IF($H66&gt;"22:00"*1,($H66-"22:00"*1)*24,0))+IF($G66&lt;"6:00"*1,(MIN("6:00"*1,$H66)-$G66)*24,0)))</f>
        <v>0</v>
      </c>
      <c r="N66" s="49">
        <f t="shared" ref="N66:N129" ca="1" si="48">IF(OR($E66=LEFT(INDEX(zile,6),2),$E66=LEFT(INDEX(zile,7),2),ISNUMBER(MATCH($A66,sarbatori,0))),$L66,0)</f>
        <v>0</v>
      </c>
      <c r="O66" s="51">
        <f t="shared" ref="O66:O129" ca="1" si="49">IF(LEN($I66)&gt;0,0,($L66-$K66)*NOT(OR($E66=LEFT(INDEX(zile,6),2),$E66=LEFT(INDEX(zile,7),2),ISNUMBER(MATCH($A66,sarbatori,0)))))</f>
        <v>0</v>
      </c>
      <c r="P66" s="49">
        <f>IF($I66=P$1,1,0)</f>
        <v>0</v>
      </c>
      <c r="Q66" s="49">
        <f>IF($I66=Q$1,1,0)</f>
        <v>0</v>
      </c>
      <c r="R66" s="49">
        <f>IF($I66=R$1,1,0)</f>
        <v>0</v>
      </c>
      <c r="S66" s="49">
        <f>IF($I66=S$1,1,0)</f>
        <v>0</v>
      </c>
      <c r="T66" s="49"/>
    </row>
    <row r="67" spans="1:20" hidden="1" x14ac:dyDescent="0.2">
      <c r="A67" s="30">
        <v>42801</v>
      </c>
      <c r="B67" s="67" t="str">
        <f t="shared" si="43"/>
        <v>Martie</v>
      </c>
      <c r="C67" s="8">
        <f t="shared" si="38"/>
        <v>7</v>
      </c>
      <c r="D67" s="8" t="s">
        <v>88</v>
      </c>
      <c r="E67" s="49" t="str">
        <f t="shared" si="44"/>
        <v>Ma</v>
      </c>
      <c r="F67" s="48" t="s">
        <v>59</v>
      </c>
      <c r="G67" s="76">
        <v>0.375</v>
      </c>
      <c r="H67" s="76">
        <v>0.70833333333333337</v>
      </c>
      <c r="I67" s="49"/>
      <c r="J67" s="49"/>
      <c r="K67" s="50">
        <f t="shared" ca="1" si="45"/>
        <v>8</v>
      </c>
      <c r="L67" s="50">
        <f t="shared" si="46"/>
        <v>8</v>
      </c>
      <c r="M67" s="50">
        <f t="shared" si="47"/>
        <v>0</v>
      </c>
      <c r="N67" s="49">
        <f t="shared" ca="1" si="48"/>
        <v>0</v>
      </c>
      <c r="O67" s="51">
        <f t="shared" ca="1" si="49"/>
        <v>0</v>
      </c>
      <c r="P67" s="49">
        <f t="shared" si="39"/>
        <v>0</v>
      </c>
      <c r="Q67" s="49">
        <f t="shared" si="40"/>
        <v>0</v>
      </c>
      <c r="R67" s="49">
        <f t="shared" si="41"/>
        <v>0</v>
      </c>
      <c r="S67" s="49">
        <f t="shared" si="42"/>
        <v>0</v>
      </c>
      <c r="T67" s="49"/>
    </row>
    <row r="68" spans="1:20" hidden="1" x14ac:dyDescent="0.2">
      <c r="A68" s="30">
        <v>42802</v>
      </c>
      <c r="B68" s="48" t="str">
        <f>INDEX(luni,MONTH($A68))</f>
        <v>Martie</v>
      </c>
      <c r="C68" s="8">
        <f>DAY($A68)</f>
        <v>8</v>
      </c>
      <c r="D68" s="8" t="s">
        <v>108</v>
      </c>
      <c r="E68" s="49" t="str">
        <f>IF(LEN($A68)=0,"",LEFT(INDEX(zile,WEEKDAY($A68,2)),2))</f>
        <v>Mi</v>
      </c>
      <c r="F68" s="48" t="s">
        <v>59</v>
      </c>
      <c r="G68" s="76">
        <v>0.33333333333333331</v>
      </c>
      <c r="H68" s="76">
        <v>0.66666666666666663</v>
      </c>
      <c r="I68" s="49" t="s">
        <v>25</v>
      </c>
      <c r="J68" s="49">
        <v>1</v>
      </c>
      <c r="K68" s="50">
        <f ca="1">INDEX(salariati,MATCH($F68,INDEX(salariati,,1),0),2)*NOT(OR($E68=LEFT(INDEX(zile,6),2),$E68=LEFT(INDEX(zile,7),2),ISNUMBER(MATCH($A68,sarbatori,0)),$I68="CO"))</f>
        <v>8</v>
      </c>
      <c r="L68" s="50">
        <f t="shared" si="46"/>
        <v>8</v>
      </c>
      <c r="M68" s="50">
        <f t="shared" si="47"/>
        <v>0</v>
      </c>
      <c r="N68" s="49">
        <f t="shared" ca="1" si="48"/>
        <v>0</v>
      </c>
      <c r="O68" s="51">
        <f t="shared" si="49"/>
        <v>0</v>
      </c>
      <c r="P68" s="49">
        <f>IF($I68=P$1,1,0)</f>
        <v>0</v>
      </c>
      <c r="Q68" s="49">
        <f>IF($I68=Q$1,1,0)</f>
        <v>1</v>
      </c>
      <c r="R68" s="49">
        <f>IF($I68=R$1,1,0)</f>
        <v>0</v>
      </c>
      <c r="S68" s="49">
        <f>IF($I68=S$1,1,0)</f>
        <v>0</v>
      </c>
      <c r="T68" s="49"/>
    </row>
    <row r="69" spans="1:20" hidden="1" x14ac:dyDescent="0.2">
      <c r="A69" s="30">
        <v>42803</v>
      </c>
      <c r="B69" s="67" t="str">
        <f t="shared" si="43"/>
        <v>Martie</v>
      </c>
      <c r="C69" s="8">
        <f t="shared" si="38"/>
        <v>9</v>
      </c>
      <c r="D69" s="141" t="s">
        <v>117</v>
      </c>
      <c r="E69" s="49" t="str">
        <f t="shared" si="44"/>
        <v>Jo</v>
      </c>
      <c r="F69" s="48" t="s">
        <v>59</v>
      </c>
      <c r="G69" s="76">
        <v>0.33333333333333331</v>
      </c>
      <c r="H69" s="76">
        <v>0.66666666666666663</v>
      </c>
      <c r="I69" s="49" t="s">
        <v>25</v>
      </c>
      <c r="J69" s="49">
        <v>1</v>
      </c>
      <c r="K69" s="50">
        <f t="shared" ca="1" si="45"/>
        <v>8</v>
      </c>
      <c r="L69" s="50">
        <f t="shared" si="46"/>
        <v>8</v>
      </c>
      <c r="M69" s="50">
        <f t="shared" si="47"/>
        <v>0</v>
      </c>
      <c r="N69" s="49">
        <f t="shared" ca="1" si="48"/>
        <v>0</v>
      </c>
      <c r="O69" s="51">
        <f t="shared" si="49"/>
        <v>0</v>
      </c>
      <c r="P69" s="49">
        <f t="shared" si="39"/>
        <v>0</v>
      </c>
      <c r="Q69" s="49">
        <f t="shared" si="40"/>
        <v>1</v>
      </c>
      <c r="R69" s="49">
        <f t="shared" si="41"/>
        <v>0</v>
      </c>
      <c r="S69" s="49">
        <f t="shared" si="42"/>
        <v>0</v>
      </c>
      <c r="T69" s="49"/>
    </row>
    <row r="70" spans="1:20" hidden="1" x14ac:dyDescent="0.2">
      <c r="A70" s="30">
        <v>42804</v>
      </c>
      <c r="B70" s="67" t="str">
        <f t="shared" si="43"/>
        <v>Martie</v>
      </c>
      <c r="C70" s="8">
        <f t="shared" si="38"/>
        <v>10</v>
      </c>
      <c r="D70" s="8" t="s">
        <v>118</v>
      </c>
      <c r="E70" s="49" t="str">
        <f t="shared" si="44"/>
        <v>Vi</v>
      </c>
      <c r="F70" s="48" t="s">
        <v>59</v>
      </c>
      <c r="G70" s="76">
        <v>0.33333333333333331</v>
      </c>
      <c r="H70" s="76">
        <v>0.66666666666666663</v>
      </c>
      <c r="I70" s="49" t="s">
        <v>25</v>
      </c>
      <c r="J70" s="49">
        <v>1</v>
      </c>
      <c r="K70" s="50">
        <f t="shared" ca="1" si="45"/>
        <v>8</v>
      </c>
      <c r="L70" s="50">
        <f t="shared" si="46"/>
        <v>8</v>
      </c>
      <c r="M70" s="50">
        <f t="shared" si="47"/>
        <v>0</v>
      </c>
      <c r="N70" s="49">
        <f t="shared" ca="1" si="48"/>
        <v>0</v>
      </c>
      <c r="O70" s="51">
        <f t="shared" si="49"/>
        <v>0</v>
      </c>
      <c r="P70" s="49">
        <f t="shared" si="39"/>
        <v>0</v>
      </c>
      <c r="Q70" s="49">
        <f t="shared" si="40"/>
        <v>1</v>
      </c>
      <c r="R70" s="49">
        <f t="shared" si="41"/>
        <v>0</v>
      </c>
      <c r="S70" s="49">
        <f t="shared" si="42"/>
        <v>0</v>
      </c>
      <c r="T70" s="49"/>
    </row>
    <row r="71" spans="1:20" hidden="1" x14ac:dyDescent="0.2">
      <c r="A71" s="30">
        <v>42805</v>
      </c>
      <c r="B71" s="67" t="str">
        <f t="shared" si="43"/>
        <v>Martie</v>
      </c>
      <c r="C71" s="8">
        <f t="shared" si="38"/>
        <v>11</v>
      </c>
      <c r="D71" s="8"/>
      <c r="E71" s="49" t="str">
        <f t="shared" si="44"/>
        <v>Sa</v>
      </c>
      <c r="F71" s="48" t="s">
        <v>59</v>
      </c>
      <c r="G71" s="49"/>
      <c r="H71" s="49"/>
      <c r="I71" s="49"/>
      <c r="J71" s="49"/>
      <c r="K71" s="50">
        <f t="shared" ca="1" si="45"/>
        <v>0</v>
      </c>
      <c r="L71" s="50">
        <f t="shared" si="46"/>
        <v>0</v>
      </c>
      <c r="M71" s="50">
        <f t="shared" si="47"/>
        <v>0</v>
      </c>
      <c r="N71" s="49">
        <f t="shared" ca="1" si="48"/>
        <v>0</v>
      </c>
      <c r="O71" s="51">
        <f t="shared" ca="1" si="49"/>
        <v>0</v>
      </c>
      <c r="P71" s="49">
        <f t="shared" si="39"/>
        <v>0</v>
      </c>
      <c r="Q71" s="49">
        <f t="shared" si="40"/>
        <v>0</v>
      </c>
      <c r="R71" s="49">
        <f t="shared" si="41"/>
        <v>0</v>
      </c>
      <c r="S71" s="49">
        <f t="shared" si="42"/>
        <v>0</v>
      </c>
      <c r="T71" s="49"/>
    </row>
    <row r="72" spans="1:20" hidden="1" x14ac:dyDescent="0.2">
      <c r="A72" s="30">
        <v>42806</v>
      </c>
      <c r="B72" s="67" t="str">
        <f t="shared" si="43"/>
        <v>Martie</v>
      </c>
      <c r="C72" s="8">
        <f t="shared" si="38"/>
        <v>12</v>
      </c>
      <c r="D72" s="8"/>
      <c r="E72" s="49" t="str">
        <f t="shared" si="44"/>
        <v>Du</v>
      </c>
      <c r="F72" s="48" t="s">
        <v>59</v>
      </c>
      <c r="G72" s="49"/>
      <c r="H72" s="49"/>
      <c r="I72" s="49"/>
      <c r="J72" s="49"/>
      <c r="K72" s="50">
        <f t="shared" ca="1" si="45"/>
        <v>0</v>
      </c>
      <c r="L72" s="50">
        <f t="shared" si="46"/>
        <v>0</v>
      </c>
      <c r="M72" s="50">
        <f t="shared" si="47"/>
        <v>0</v>
      </c>
      <c r="N72" s="49">
        <f t="shared" ca="1" si="48"/>
        <v>0</v>
      </c>
      <c r="O72" s="51">
        <f t="shared" ca="1" si="49"/>
        <v>0</v>
      </c>
      <c r="P72" s="49">
        <f t="shared" si="39"/>
        <v>0</v>
      </c>
      <c r="Q72" s="49">
        <f t="shared" si="40"/>
        <v>0</v>
      </c>
      <c r="R72" s="49">
        <f t="shared" si="41"/>
        <v>0</v>
      </c>
      <c r="S72" s="49">
        <f t="shared" si="42"/>
        <v>0</v>
      </c>
      <c r="T72" s="49"/>
    </row>
    <row r="73" spans="1:20" hidden="1" x14ac:dyDescent="0.2">
      <c r="A73" s="30">
        <v>42807</v>
      </c>
      <c r="B73" s="67" t="str">
        <f t="shared" si="43"/>
        <v>Martie</v>
      </c>
      <c r="C73" s="8">
        <f t="shared" si="38"/>
        <v>13</v>
      </c>
      <c r="D73" s="8" t="s">
        <v>119</v>
      </c>
      <c r="E73" s="49" t="str">
        <f t="shared" si="44"/>
        <v>Lu</v>
      </c>
      <c r="F73" s="48" t="s">
        <v>59</v>
      </c>
      <c r="G73" s="76">
        <v>0.375</v>
      </c>
      <c r="H73" s="76">
        <v>0.70833333333333337</v>
      </c>
      <c r="I73" s="49"/>
      <c r="J73" s="49"/>
      <c r="K73" s="50">
        <f t="shared" ca="1" si="45"/>
        <v>8</v>
      </c>
      <c r="L73" s="50">
        <f t="shared" si="46"/>
        <v>8</v>
      </c>
      <c r="M73" s="50">
        <f t="shared" si="47"/>
        <v>0</v>
      </c>
      <c r="N73" s="49">
        <f t="shared" ca="1" si="48"/>
        <v>0</v>
      </c>
      <c r="O73" s="51">
        <f t="shared" ca="1" si="49"/>
        <v>0</v>
      </c>
      <c r="P73" s="49">
        <f t="shared" si="39"/>
        <v>0</v>
      </c>
      <c r="Q73" s="49">
        <f t="shared" si="40"/>
        <v>0</v>
      </c>
      <c r="R73" s="49">
        <f t="shared" si="41"/>
        <v>0</v>
      </c>
      <c r="S73" s="49">
        <f t="shared" si="42"/>
        <v>0</v>
      </c>
      <c r="T73" s="49"/>
    </row>
    <row r="74" spans="1:20" hidden="1" x14ac:dyDescent="0.2">
      <c r="A74" s="30">
        <v>42808</v>
      </c>
      <c r="B74" s="67" t="str">
        <f t="shared" si="43"/>
        <v>Martie</v>
      </c>
      <c r="C74" s="8">
        <f t="shared" si="38"/>
        <v>14</v>
      </c>
      <c r="D74" s="8" t="s">
        <v>120</v>
      </c>
      <c r="E74" s="49" t="str">
        <f t="shared" si="44"/>
        <v>Ma</v>
      </c>
      <c r="F74" s="48" t="s">
        <v>59</v>
      </c>
      <c r="G74" s="76">
        <v>0.33333333333333331</v>
      </c>
      <c r="H74" s="76">
        <v>0.66666666666666663</v>
      </c>
      <c r="I74" s="49" t="s">
        <v>25</v>
      </c>
      <c r="J74" s="49">
        <v>1</v>
      </c>
      <c r="K74" s="50">
        <f t="shared" ca="1" si="45"/>
        <v>8</v>
      </c>
      <c r="L74" s="50">
        <f t="shared" si="46"/>
        <v>8</v>
      </c>
      <c r="M74" s="50">
        <f t="shared" si="47"/>
        <v>0</v>
      </c>
      <c r="N74" s="49">
        <f t="shared" ca="1" si="48"/>
        <v>0</v>
      </c>
      <c r="O74" s="51">
        <f t="shared" si="49"/>
        <v>0</v>
      </c>
      <c r="P74" s="49">
        <f t="shared" si="39"/>
        <v>0</v>
      </c>
      <c r="Q74" s="49">
        <f t="shared" si="40"/>
        <v>1</v>
      </c>
      <c r="R74" s="49">
        <f t="shared" si="41"/>
        <v>0</v>
      </c>
      <c r="S74" s="49">
        <f t="shared" si="42"/>
        <v>0</v>
      </c>
      <c r="T74" s="49"/>
    </row>
    <row r="75" spans="1:20" hidden="1" x14ac:dyDescent="0.2">
      <c r="A75" s="30">
        <v>42809</v>
      </c>
      <c r="B75" s="67" t="str">
        <f t="shared" si="43"/>
        <v>Martie</v>
      </c>
      <c r="C75" s="8">
        <f t="shared" si="38"/>
        <v>15</v>
      </c>
      <c r="D75" s="8" t="s">
        <v>121</v>
      </c>
      <c r="E75" s="49" t="str">
        <f t="shared" si="44"/>
        <v>Mi</v>
      </c>
      <c r="F75" s="48" t="s">
        <v>59</v>
      </c>
      <c r="G75" s="76">
        <v>0.33333333333333331</v>
      </c>
      <c r="H75" s="76">
        <v>0.66666666666666663</v>
      </c>
      <c r="I75" s="49" t="s">
        <v>25</v>
      </c>
      <c r="J75" s="49">
        <v>1</v>
      </c>
      <c r="K75" s="50">
        <f t="shared" ca="1" si="45"/>
        <v>8</v>
      </c>
      <c r="L75" s="50">
        <f t="shared" si="46"/>
        <v>8</v>
      </c>
      <c r="M75" s="50">
        <f t="shared" si="47"/>
        <v>0</v>
      </c>
      <c r="N75" s="49">
        <f t="shared" ca="1" si="48"/>
        <v>0</v>
      </c>
      <c r="O75" s="51">
        <f t="shared" si="49"/>
        <v>0</v>
      </c>
      <c r="P75" s="49">
        <f t="shared" si="39"/>
        <v>0</v>
      </c>
      <c r="Q75" s="49">
        <f t="shared" si="40"/>
        <v>1</v>
      </c>
      <c r="R75" s="49">
        <f t="shared" si="41"/>
        <v>0</v>
      </c>
      <c r="S75" s="49">
        <f t="shared" si="42"/>
        <v>0</v>
      </c>
      <c r="T75" s="49"/>
    </row>
    <row r="76" spans="1:20" hidden="1" x14ac:dyDescent="0.2">
      <c r="A76" s="30">
        <v>42810</v>
      </c>
      <c r="B76" s="48" t="str">
        <f>INDEX(luni,MONTH($A76))</f>
        <v>Martie</v>
      </c>
      <c r="C76" s="8">
        <f t="shared" ref="C76:C77" si="50">DAY($A76)</f>
        <v>16</v>
      </c>
      <c r="D76" s="8" t="s">
        <v>122</v>
      </c>
      <c r="E76" s="49" t="str">
        <f>IF(LEN($A76)=0,"",LEFT(INDEX(zile,WEEKDAY($A76,2)),2))</f>
        <v>Jo</v>
      </c>
      <c r="F76" s="48" t="s">
        <v>59</v>
      </c>
      <c r="G76" s="76">
        <v>0.33333333333333331</v>
      </c>
      <c r="H76" s="76">
        <v>0.66666666666666663</v>
      </c>
      <c r="I76" s="49" t="s">
        <v>25</v>
      </c>
      <c r="J76" s="49">
        <v>1</v>
      </c>
      <c r="K76" s="50">
        <f ca="1">INDEX(salariati,MATCH($F76,INDEX(salariati,,1),0),2)*NOT(OR($E76=LEFT(INDEX(zile,6),2),$E76=LEFT(INDEX(zile,7),2),ISNUMBER(MATCH($A76,sarbatori,0)),$I76="CO"))</f>
        <v>8</v>
      </c>
      <c r="L76" s="50">
        <f t="shared" si="46"/>
        <v>8</v>
      </c>
      <c r="M76" s="50">
        <f t="shared" si="47"/>
        <v>0</v>
      </c>
      <c r="N76" s="49">
        <f t="shared" ca="1" si="48"/>
        <v>0</v>
      </c>
      <c r="O76" s="51">
        <f t="shared" si="49"/>
        <v>0</v>
      </c>
      <c r="P76" s="49">
        <f t="shared" ref="P76:P77" si="51">IF($I76=P$1,1,0)</f>
        <v>0</v>
      </c>
      <c r="Q76" s="49">
        <f t="shared" ref="Q76:Q77" si="52">IF($I76=Q$1,1,0)</f>
        <v>1</v>
      </c>
      <c r="R76" s="49">
        <f t="shared" ref="R76:R77" si="53">IF($I76=R$1,1,0)</f>
        <v>0</v>
      </c>
      <c r="S76" s="49">
        <f t="shared" ref="S76:S77" si="54">IF($I76=S$1,1,0)</f>
        <v>0</v>
      </c>
      <c r="T76" s="49"/>
    </row>
    <row r="77" spans="1:20" hidden="1" x14ac:dyDescent="0.2">
      <c r="A77" s="30">
        <v>42811</v>
      </c>
      <c r="B77" s="48" t="str">
        <f>INDEX(luni,MONTH($A77))</f>
        <v>Martie</v>
      </c>
      <c r="C77" s="8">
        <f t="shared" si="50"/>
        <v>17</v>
      </c>
      <c r="D77" s="8" t="s">
        <v>123</v>
      </c>
      <c r="E77" s="49" t="str">
        <f>IF(LEN($A77)=0,"",LEFT(INDEX(zile,WEEKDAY($A77,2)),2))</f>
        <v>Vi</v>
      </c>
      <c r="F77" s="48" t="s">
        <v>59</v>
      </c>
      <c r="G77" s="76">
        <v>0.33333333333333331</v>
      </c>
      <c r="H77" s="76">
        <v>16</v>
      </c>
      <c r="I77" s="49" t="s">
        <v>25</v>
      </c>
      <c r="J77" s="49">
        <v>1</v>
      </c>
      <c r="K77" s="50">
        <f ca="1">INDEX(salariati,MATCH($F77,INDEX(salariati,,1),0),2)*NOT(OR($E77=LEFT(INDEX(zile,6),2),$E77=LEFT(INDEX(zile,7),2),ISNUMBER(MATCH($A77,sarbatori,0)),$I77="CO"))</f>
        <v>8</v>
      </c>
      <c r="L77" s="50">
        <f t="shared" si="46"/>
        <v>376</v>
      </c>
      <c r="M77" s="50">
        <f t="shared" si="47"/>
        <v>362</v>
      </c>
      <c r="N77" s="49">
        <f t="shared" ca="1" si="48"/>
        <v>0</v>
      </c>
      <c r="O77" s="51">
        <f t="shared" si="49"/>
        <v>0</v>
      </c>
      <c r="P77" s="49">
        <f t="shared" si="51"/>
        <v>0</v>
      </c>
      <c r="Q77" s="49">
        <f t="shared" si="52"/>
        <v>1</v>
      </c>
      <c r="R77" s="49">
        <f t="shared" si="53"/>
        <v>0</v>
      </c>
      <c r="S77" s="49">
        <f t="shared" si="54"/>
        <v>0</v>
      </c>
      <c r="T77" s="49"/>
    </row>
    <row r="78" spans="1:20" hidden="1" x14ac:dyDescent="0.2">
      <c r="A78" s="30">
        <v>42812</v>
      </c>
      <c r="B78" s="48" t="str">
        <f>INDEX(luni,MONTH($A78))</f>
        <v>Martie</v>
      </c>
      <c r="C78" s="8">
        <f t="shared" ref="C78:C79" si="55">DAY($A78)</f>
        <v>18</v>
      </c>
      <c r="D78" s="8"/>
      <c r="E78" s="49" t="str">
        <f>IF(LEN($A78)=0,"",LEFT(INDEX(zile,WEEKDAY($A78,2)),2))</f>
        <v>Sa</v>
      </c>
      <c r="F78" s="48" t="s">
        <v>59</v>
      </c>
      <c r="G78" s="76"/>
      <c r="H78" s="76"/>
      <c r="I78" s="49"/>
      <c r="J78" s="49"/>
      <c r="K78" s="50">
        <f ca="1">INDEX(salariati,MATCH($F78,INDEX(salariati,,1),0),2)*NOT(OR($E78=LEFT(INDEX(zile,6),2),$E78=LEFT(INDEX(zile,7),2),ISNUMBER(MATCH($A78,sarbatori,0)),$I78="CO"))</f>
        <v>0</v>
      </c>
      <c r="L78" s="50">
        <f t="shared" si="46"/>
        <v>0</v>
      </c>
      <c r="M78" s="50">
        <f t="shared" si="47"/>
        <v>0</v>
      </c>
      <c r="N78" s="49">
        <f t="shared" ca="1" si="48"/>
        <v>0</v>
      </c>
      <c r="O78" s="51">
        <f t="shared" ca="1" si="49"/>
        <v>0</v>
      </c>
      <c r="P78" s="49">
        <f t="shared" ref="P78:P79" si="56">IF($I78=P$1,1,0)</f>
        <v>0</v>
      </c>
      <c r="Q78" s="49">
        <f t="shared" ref="Q78:Q79" si="57">IF($I78=Q$1,1,0)</f>
        <v>0</v>
      </c>
      <c r="R78" s="49">
        <f t="shared" ref="R78:R79" si="58">IF($I78=R$1,1,0)</f>
        <v>0</v>
      </c>
      <c r="S78" s="49">
        <f t="shared" ref="S78:S79" si="59">IF($I78=S$1,1,0)</f>
        <v>0</v>
      </c>
      <c r="T78" s="49"/>
    </row>
    <row r="79" spans="1:20" hidden="1" x14ac:dyDescent="0.2">
      <c r="A79" s="30">
        <v>42813</v>
      </c>
      <c r="B79" s="48" t="str">
        <f>INDEX(luni,MONTH($A79))</f>
        <v>Martie</v>
      </c>
      <c r="C79" s="8">
        <f t="shared" si="55"/>
        <v>19</v>
      </c>
      <c r="D79" s="8" t="s">
        <v>124</v>
      </c>
      <c r="E79" s="49" t="str">
        <f>IF(LEN($A79)=0,"",LEFT(INDEX(zile,WEEKDAY($A79,2)),2))</f>
        <v>Du</v>
      </c>
      <c r="F79" s="48" t="s">
        <v>59</v>
      </c>
      <c r="G79" s="76">
        <v>0.5</v>
      </c>
      <c r="H79" s="76">
        <v>0.875</v>
      </c>
      <c r="I79" s="49" t="s">
        <v>26</v>
      </c>
      <c r="J79" s="49">
        <v>1</v>
      </c>
      <c r="K79" s="50">
        <f ca="1">INDEX(salariati,MATCH($F79,INDEX(salariati,,1),0),2)*NOT(OR($E79=LEFT(INDEX(zile,6),2),$E79=LEFT(INDEX(zile,7),2),ISNUMBER(MATCH($A79,sarbatori,0)),$I79="CO"))</f>
        <v>0</v>
      </c>
      <c r="L79" s="50">
        <f t="shared" si="46"/>
        <v>9</v>
      </c>
      <c r="M79" s="50">
        <f t="shared" si="47"/>
        <v>0</v>
      </c>
      <c r="N79" s="49">
        <f t="shared" ca="1" si="48"/>
        <v>9</v>
      </c>
      <c r="O79" s="51">
        <f t="shared" si="49"/>
        <v>0</v>
      </c>
      <c r="P79" s="49">
        <f t="shared" si="56"/>
        <v>0</v>
      </c>
      <c r="Q79" s="49">
        <f t="shared" si="57"/>
        <v>0</v>
      </c>
      <c r="R79" s="49">
        <f t="shared" si="58"/>
        <v>1</v>
      </c>
      <c r="S79" s="49">
        <f t="shared" si="59"/>
        <v>0</v>
      </c>
      <c r="T79" s="49"/>
    </row>
    <row r="80" spans="1:20" hidden="1" x14ac:dyDescent="0.2">
      <c r="A80" s="30">
        <v>42814</v>
      </c>
      <c r="B80" s="48" t="str">
        <f>INDEX(luni,MONTH($A80))</f>
        <v>Martie</v>
      </c>
      <c r="C80" s="8">
        <f>DAY($A80)</f>
        <v>20</v>
      </c>
      <c r="D80" s="8" t="s">
        <v>115</v>
      </c>
      <c r="E80" s="49" t="str">
        <f>IF(LEN($A80)=0,"",LEFT(INDEX(zile,WEEKDAY($A80,2)),2))</f>
        <v>Lu</v>
      </c>
      <c r="F80" s="48" t="s">
        <v>59</v>
      </c>
      <c r="G80" s="76">
        <v>0.41666666666666669</v>
      </c>
      <c r="H80" s="76">
        <v>0.75</v>
      </c>
      <c r="I80" s="49" t="s">
        <v>25</v>
      </c>
      <c r="J80" s="49">
        <v>1</v>
      </c>
      <c r="K80" s="50">
        <f ca="1">INDEX(salariati,MATCH($F80,INDEX(salariati,,1),0),2)*NOT(OR($E80=LEFT(INDEX(zile,6),2),$E80=LEFT(INDEX(zile,7),2),ISNUMBER(MATCH($A80,sarbatori,0)),$I80="CO"))</f>
        <v>8</v>
      </c>
      <c r="L80" s="50">
        <f t="shared" si="46"/>
        <v>8</v>
      </c>
      <c r="M80" s="50">
        <f t="shared" si="47"/>
        <v>0</v>
      </c>
      <c r="N80" s="49">
        <f t="shared" ca="1" si="48"/>
        <v>0</v>
      </c>
      <c r="O80" s="51">
        <f t="shared" si="49"/>
        <v>0</v>
      </c>
      <c r="P80" s="49">
        <f>IF($I80=P$1,1,0)</f>
        <v>0</v>
      </c>
      <c r="Q80" s="49">
        <f>IF($I80=Q$1,1,0)</f>
        <v>1</v>
      </c>
      <c r="R80" s="49">
        <f>IF($I80=R$1,1,0)</f>
        <v>0</v>
      </c>
      <c r="S80" s="49">
        <f>IF($I80=S$1,1,0)</f>
        <v>0</v>
      </c>
      <c r="T80" s="49"/>
    </row>
    <row r="81" spans="1:20" hidden="1" x14ac:dyDescent="0.2">
      <c r="A81" s="30">
        <v>42815</v>
      </c>
      <c r="B81" s="67" t="str">
        <f t="shared" si="43"/>
        <v>Martie</v>
      </c>
      <c r="C81" s="8">
        <f t="shared" si="38"/>
        <v>21</v>
      </c>
      <c r="D81" s="8" t="s">
        <v>125</v>
      </c>
      <c r="E81" s="49" t="str">
        <f t="shared" si="44"/>
        <v>Ma</v>
      </c>
      <c r="F81" s="48" t="s">
        <v>59</v>
      </c>
      <c r="G81" s="76">
        <v>0.33333333333333331</v>
      </c>
      <c r="H81" s="76">
        <v>1</v>
      </c>
      <c r="I81" s="49" t="s">
        <v>25</v>
      </c>
      <c r="J81" s="49">
        <v>2</v>
      </c>
      <c r="K81" s="50">
        <f t="shared" ca="1" si="45"/>
        <v>8</v>
      </c>
      <c r="L81" s="50">
        <f t="shared" si="46"/>
        <v>16</v>
      </c>
      <c r="M81" s="50">
        <f t="shared" si="47"/>
        <v>2.0000000000000009</v>
      </c>
      <c r="N81" s="49">
        <f t="shared" ca="1" si="48"/>
        <v>0</v>
      </c>
      <c r="O81" s="51">
        <f t="shared" si="49"/>
        <v>0</v>
      </c>
      <c r="P81" s="49">
        <f t="shared" si="39"/>
        <v>0</v>
      </c>
      <c r="Q81" s="49">
        <f t="shared" si="40"/>
        <v>1</v>
      </c>
      <c r="R81" s="49">
        <f t="shared" si="41"/>
        <v>0</v>
      </c>
      <c r="S81" s="49">
        <f t="shared" si="42"/>
        <v>0</v>
      </c>
      <c r="T81" s="49"/>
    </row>
    <row r="82" spans="1:20" hidden="1" x14ac:dyDescent="0.2">
      <c r="A82" s="30">
        <v>42816</v>
      </c>
      <c r="B82" s="67" t="str">
        <f t="shared" si="43"/>
        <v>Martie</v>
      </c>
      <c r="C82" s="8">
        <f t="shared" si="38"/>
        <v>22</v>
      </c>
      <c r="D82" s="8" t="s">
        <v>126</v>
      </c>
      <c r="E82" s="49" t="str">
        <f t="shared" si="44"/>
        <v>Mi</v>
      </c>
      <c r="F82" s="48" t="s">
        <v>59</v>
      </c>
      <c r="G82" s="76">
        <v>0.33333333333333331</v>
      </c>
      <c r="H82" s="76">
        <v>0.66666666666666663</v>
      </c>
      <c r="I82" s="49" t="s">
        <v>25</v>
      </c>
      <c r="J82" s="49">
        <v>1</v>
      </c>
      <c r="K82" s="50">
        <f t="shared" ca="1" si="45"/>
        <v>8</v>
      </c>
      <c r="L82" s="50">
        <f t="shared" si="46"/>
        <v>8</v>
      </c>
      <c r="M82" s="50">
        <f t="shared" si="47"/>
        <v>0</v>
      </c>
      <c r="N82" s="49">
        <f t="shared" ca="1" si="48"/>
        <v>0</v>
      </c>
      <c r="O82" s="51">
        <f t="shared" si="49"/>
        <v>0</v>
      </c>
      <c r="P82" s="49">
        <f t="shared" si="39"/>
        <v>0</v>
      </c>
      <c r="Q82" s="49">
        <f t="shared" si="40"/>
        <v>1</v>
      </c>
      <c r="R82" s="49">
        <f t="shared" si="41"/>
        <v>0</v>
      </c>
      <c r="S82" s="49">
        <f t="shared" si="42"/>
        <v>0</v>
      </c>
      <c r="T82" s="49"/>
    </row>
    <row r="83" spans="1:20" hidden="1" x14ac:dyDescent="0.2">
      <c r="A83" s="30">
        <v>42817</v>
      </c>
      <c r="B83" s="67" t="str">
        <f t="shared" si="43"/>
        <v>Martie</v>
      </c>
      <c r="C83" s="8">
        <f t="shared" si="38"/>
        <v>23</v>
      </c>
      <c r="D83" s="8" t="s">
        <v>127</v>
      </c>
      <c r="E83" s="49" t="str">
        <f t="shared" si="44"/>
        <v>Jo</v>
      </c>
      <c r="F83" s="48" t="s">
        <v>59</v>
      </c>
      <c r="G83" s="76">
        <v>0.33333333333333331</v>
      </c>
      <c r="H83" s="76">
        <v>0.66666666666666663</v>
      </c>
      <c r="I83" s="49" t="s">
        <v>25</v>
      </c>
      <c r="J83" s="49">
        <v>1</v>
      </c>
      <c r="K83" s="50">
        <f t="shared" ca="1" si="45"/>
        <v>8</v>
      </c>
      <c r="L83" s="50">
        <f t="shared" si="46"/>
        <v>8</v>
      </c>
      <c r="M83" s="50">
        <f t="shared" si="47"/>
        <v>0</v>
      </c>
      <c r="N83" s="49">
        <f t="shared" ca="1" si="48"/>
        <v>0</v>
      </c>
      <c r="O83" s="51">
        <f t="shared" si="49"/>
        <v>0</v>
      </c>
      <c r="P83" s="49">
        <f t="shared" si="39"/>
        <v>0</v>
      </c>
      <c r="Q83" s="49">
        <f t="shared" si="40"/>
        <v>1</v>
      </c>
      <c r="R83" s="49">
        <f t="shared" si="41"/>
        <v>0</v>
      </c>
      <c r="S83" s="49">
        <f t="shared" si="42"/>
        <v>0</v>
      </c>
      <c r="T83" s="49"/>
    </row>
    <row r="84" spans="1:20" hidden="1" x14ac:dyDescent="0.2">
      <c r="A84" s="30">
        <v>42818</v>
      </c>
      <c r="B84" s="67" t="str">
        <f t="shared" si="43"/>
        <v>Martie</v>
      </c>
      <c r="C84" s="8">
        <f t="shared" si="38"/>
        <v>24</v>
      </c>
      <c r="D84" s="8" t="s">
        <v>23</v>
      </c>
      <c r="E84" s="49" t="str">
        <f t="shared" si="44"/>
        <v>Vi</v>
      </c>
      <c r="F84" s="48" t="s">
        <v>59</v>
      </c>
      <c r="G84" s="49"/>
      <c r="H84" s="49"/>
      <c r="I84" s="49" t="s">
        <v>23</v>
      </c>
      <c r="J84" s="49"/>
      <c r="K84" s="50">
        <f t="shared" ca="1" si="45"/>
        <v>0</v>
      </c>
      <c r="L84" s="50">
        <f t="shared" si="46"/>
        <v>0</v>
      </c>
      <c r="M84" s="50">
        <f t="shared" si="47"/>
        <v>0</v>
      </c>
      <c r="N84" s="49">
        <f t="shared" ca="1" si="48"/>
        <v>0</v>
      </c>
      <c r="O84" s="51">
        <f t="shared" si="49"/>
        <v>0</v>
      </c>
      <c r="P84" s="49">
        <f t="shared" si="39"/>
        <v>1</v>
      </c>
      <c r="Q84" s="49">
        <f t="shared" si="40"/>
        <v>0</v>
      </c>
      <c r="R84" s="49">
        <f t="shared" si="41"/>
        <v>0</v>
      </c>
      <c r="S84" s="49">
        <f t="shared" si="42"/>
        <v>0</v>
      </c>
      <c r="T84" s="49"/>
    </row>
    <row r="85" spans="1:20" hidden="1" x14ac:dyDescent="0.2">
      <c r="A85" s="30">
        <v>42819</v>
      </c>
      <c r="B85" s="67" t="str">
        <f t="shared" si="43"/>
        <v>Martie</v>
      </c>
      <c r="C85" s="8">
        <f t="shared" si="38"/>
        <v>25</v>
      </c>
      <c r="D85" s="8" t="s">
        <v>23</v>
      </c>
      <c r="E85" s="49" t="str">
        <f t="shared" si="44"/>
        <v>Sa</v>
      </c>
      <c r="F85" s="48" t="s">
        <v>59</v>
      </c>
      <c r="G85" s="76"/>
      <c r="H85" s="76"/>
      <c r="I85" s="49"/>
      <c r="J85" s="49"/>
      <c r="K85" s="50">
        <f t="shared" ca="1" si="45"/>
        <v>0</v>
      </c>
      <c r="L85" s="50">
        <f t="shared" si="46"/>
        <v>0</v>
      </c>
      <c r="M85" s="50">
        <f t="shared" si="47"/>
        <v>0</v>
      </c>
      <c r="N85" s="49">
        <f t="shared" ca="1" si="48"/>
        <v>0</v>
      </c>
      <c r="O85" s="51">
        <f t="shared" ca="1" si="49"/>
        <v>0</v>
      </c>
      <c r="P85" s="49">
        <f t="shared" si="39"/>
        <v>0</v>
      </c>
      <c r="Q85" s="49">
        <f t="shared" si="40"/>
        <v>0</v>
      </c>
      <c r="R85" s="49">
        <f t="shared" si="41"/>
        <v>0</v>
      </c>
      <c r="S85" s="49">
        <f t="shared" si="42"/>
        <v>0</v>
      </c>
      <c r="T85" s="49"/>
    </row>
    <row r="86" spans="1:20" hidden="1" x14ac:dyDescent="0.2">
      <c r="A86" s="30">
        <v>42820</v>
      </c>
      <c r="B86" s="48" t="str">
        <f>INDEX(luni,MONTH($A86))</f>
        <v>Martie</v>
      </c>
      <c r="C86" s="8">
        <f>DAY($A86)</f>
        <v>26</v>
      </c>
      <c r="D86" s="8" t="s">
        <v>23</v>
      </c>
      <c r="E86" s="49" t="str">
        <f>IF(LEN($A86)=0,"",LEFT(INDEX(zile,WEEKDAY($A86,2)),2))</f>
        <v>Du</v>
      </c>
      <c r="F86" s="48" t="s">
        <v>59</v>
      </c>
      <c r="G86" s="76"/>
      <c r="H86" s="76"/>
      <c r="I86" s="49"/>
      <c r="J86" s="49"/>
      <c r="K86" s="50">
        <f ca="1">INDEX(salariati,MATCH($F86,INDEX(salariati,,1),0),2)*NOT(OR($E86=LEFT(INDEX(zile,6),2),$E86=LEFT(INDEX(zile,7),2),ISNUMBER(MATCH($A86,sarbatori,0)),$I86="CO"))</f>
        <v>0</v>
      </c>
      <c r="L86" s="50">
        <f t="shared" si="46"/>
        <v>0</v>
      </c>
      <c r="M86" s="50">
        <f t="shared" si="47"/>
        <v>0</v>
      </c>
      <c r="N86" s="49">
        <f t="shared" ca="1" si="48"/>
        <v>0</v>
      </c>
      <c r="O86" s="51">
        <f t="shared" ca="1" si="49"/>
        <v>0</v>
      </c>
      <c r="P86" s="49">
        <f>IF($I86=P$1,1,0)</f>
        <v>0</v>
      </c>
      <c r="Q86" s="49">
        <f>IF($I86=Q$1,1,0)</f>
        <v>0</v>
      </c>
      <c r="R86" s="49">
        <f>IF($I86=R$1,1,0)</f>
        <v>0</v>
      </c>
      <c r="S86" s="49">
        <f>IF($I86=S$1,1,0)</f>
        <v>0</v>
      </c>
      <c r="T86" s="49"/>
    </row>
    <row r="87" spans="1:20" hidden="1" x14ac:dyDescent="0.2">
      <c r="A87" s="30">
        <v>42821</v>
      </c>
      <c r="B87" s="67" t="str">
        <f t="shared" si="43"/>
        <v>Martie</v>
      </c>
      <c r="C87" s="8">
        <f t="shared" si="38"/>
        <v>27</v>
      </c>
      <c r="D87" s="8" t="s">
        <v>23</v>
      </c>
      <c r="E87" s="49" t="str">
        <f t="shared" si="44"/>
        <v>Lu</v>
      </c>
      <c r="F87" s="48" t="s">
        <v>59</v>
      </c>
      <c r="G87" s="76"/>
      <c r="H87" s="76"/>
      <c r="I87" s="49" t="s">
        <v>23</v>
      </c>
      <c r="J87" s="49"/>
      <c r="K87" s="50">
        <f t="shared" ca="1" si="45"/>
        <v>0</v>
      </c>
      <c r="L87" s="50">
        <f t="shared" si="46"/>
        <v>0</v>
      </c>
      <c r="M87" s="50">
        <f t="shared" si="47"/>
        <v>0</v>
      </c>
      <c r="N87" s="49">
        <f t="shared" ca="1" si="48"/>
        <v>0</v>
      </c>
      <c r="O87" s="51">
        <f t="shared" si="49"/>
        <v>0</v>
      </c>
      <c r="P87" s="49">
        <f t="shared" si="39"/>
        <v>1</v>
      </c>
      <c r="Q87" s="49">
        <f t="shared" si="40"/>
        <v>0</v>
      </c>
      <c r="R87" s="49">
        <f t="shared" si="41"/>
        <v>0</v>
      </c>
      <c r="S87" s="49">
        <f t="shared" si="42"/>
        <v>0</v>
      </c>
      <c r="T87" s="49"/>
    </row>
    <row r="88" spans="1:20" hidden="1" x14ac:dyDescent="0.2">
      <c r="A88" s="30">
        <v>42822</v>
      </c>
      <c r="B88" s="48" t="str">
        <f>INDEX(luni,MONTH($A88))</f>
        <v>Martie</v>
      </c>
      <c r="C88" s="8">
        <f>DAY($A88)</f>
        <v>28</v>
      </c>
      <c r="D88" s="8" t="s">
        <v>23</v>
      </c>
      <c r="E88" s="49" t="str">
        <f>IF(LEN($A88)=0,"",LEFT(INDEX(zile,WEEKDAY($A88,2)),2))</f>
        <v>Ma</v>
      </c>
      <c r="F88" s="48" t="s">
        <v>59</v>
      </c>
      <c r="G88" s="76"/>
      <c r="H88" s="76"/>
      <c r="I88" s="49" t="s">
        <v>23</v>
      </c>
      <c r="J88" s="49"/>
      <c r="K88" s="50">
        <f ca="1">INDEX(salariati,MATCH($F88,INDEX(salariati,,1),0),2)*NOT(OR($E88=LEFT(INDEX(zile,6),2),$E88=LEFT(INDEX(zile,7),2),ISNUMBER(MATCH($A88,sarbatori,0)),$I88="CO"))</f>
        <v>0</v>
      </c>
      <c r="L88" s="50">
        <f t="shared" si="46"/>
        <v>0</v>
      </c>
      <c r="M88" s="50">
        <f t="shared" si="47"/>
        <v>0</v>
      </c>
      <c r="N88" s="49">
        <f t="shared" ca="1" si="48"/>
        <v>0</v>
      </c>
      <c r="O88" s="51">
        <f t="shared" si="49"/>
        <v>0</v>
      </c>
      <c r="P88" s="49">
        <f>IF($I88=P$1,1,0)</f>
        <v>1</v>
      </c>
      <c r="Q88" s="49">
        <f>IF($I88=Q$1,1,0)</f>
        <v>0</v>
      </c>
      <c r="R88" s="49">
        <f>IF($I88=R$1,1,0)</f>
        <v>0</v>
      </c>
      <c r="S88" s="49">
        <f>IF($I88=S$1,1,0)</f>
        <v>0</v>
      </c>
      <c r="T88" s="49"/>
    </row>
    <row r="89" spans="1:20" hidden="1" x14ac:dyDescent="0.2">
      <c r="A89" s="30">
        <v>42823</v>
      </c>
      <c r="B89" s="67" t="str">
        <f t="shared" si="43"/>
        <v>Martie</v>
      </c>
      <c r="C89" s="8">
        <f t="shared" si="38"/>
        <v>29</v>
      </c>
      <c r="D89" s="8" t="s">
        <v>23</v>
      </c>
      <c r="E89" s="49" t="str">
        <f t="shared" si="44"/>
        <v>Mi</v>
      </c>
      <c r="F89" s="48" t="s">
        <v>59</v>
      </c>
      <c r="G89" s="76"/>
      <c r="H89" s="76"/>
      <c r="I89" s="49" t="s">
        <v>23</v>
      </c>
      <c r="J89" s="49"/>
      <c r="K89" s="50">
        <f t="shared" ca="1" si="45"/>
        <v>0</v>
      </c>
      <c r="L89" s="50">
        <f t="shared" si="46"/>
        <v>0</v>
      </c>
      <c r="M89" s="50">
        <f t="shared" si="47"/>
        <v>0</v>
      </c>
      <c r="N89" s="49">
        <f t="shared" ca="1" si="48"/>
        <v>0</v>
      </c>
      <c r="O89" s="51">
        <f t="shared" si="49"/>
        <v>0</v>
      </c>
      <c r="P89" s="49">
        <f t="shared" si="39"/>
        <v>1</v>
      </c>
      <c r="Q89" s="49">
        <f t="shared" si="40"/>
        <v>0</v>
      </c>
      <c r="R89" s="49">
        <f t="shared" si="41"/>
        <v>0</v>
      </c>
      <c r="S89" s="49">
        <f t="shared" si="42"/>
        <v>0</v>
      </c>
      <c r="T89" s="49"/>
    </row>
    <row r="90" spans="1:20" hidden="1" x14ac:dyDescent="0.2">
      <c r="A90" s="30">
        <v>42824</v>
      </c>
      <c r="B90" s="48" t="str">
        <f>INDEX(luni,MONTH($A90))</f>
        <v>Martie</v>
      </c>
      <c r="C90" s="8">
        <f>DAY($A90)</f>
        <v>30</v>
      </c>
      <c r="D90" s="8" t="s">
        <v>23</v>
      </c>
      <c r="E90" s="49" t="str">
        <f>IF(LEN($A90)=0,"",LEFT(INDEX(zile,WEEKDAY($A90,2)),2))</f>
        <v>Jo</v>
      </c>
      <c r="F90" s="48" t="s">
        <v>59</v>
      </c>
      <c r="G90" s="76"/>
      <c r="H90" s="76"/>
      <c r="I90" s="49" t="s">
        <v>23</v>
      </c>
      <c r="J90" s="49"/>
      <c r="K90" s="50">
        <f ca="1">INDEX(salariati,MATCH($F90,INDEX(salariati,,1),0),2)*NOT(OR($E90=LEFT(INDEX(zile,6),2),$E90=LEFT(INDEX(zile,7),2),ISNUMBER(MATCH($A90,sarbatori,0)),$I90="CO"))</f>
        <v>0</v>
      </c>
      <c r="L90" s="50">
        <f t="shared" si="46"/>
        <v>0</v>
      </c>
      <c r="M90" s="50">
        <f t="shared" si="47"/>
        <v>0</v>
      </c>
      <c r="N90" s="49">
        <f t="shared" ca="1" si="48"/>
        <v>0</v>
      </c>
      <c r="O90" s="51">
        <f t="shared" si="49"/>
        <v>0</v>
      </c>
      <c r="P90" s="49">
        <f>IF($I90=P$1,1,0)</f>
        <v>1</v>
      </c>
      <c r="Q90" s="49">
        <f>IF($I90=Q$1,1,0)</f>
        <v>0</v>
      </c>
      <c r="R90" s="49">
        <f>IF($I90=R$1,1,0)</f>
        <v>0</v>
      </c>
      <c r="S90" s="49">
        <f>IF($I90=S$1,1,0)</f>
        <v>0</v>
      </c>
      <c r="T90" s="49"/>
    </row>
    <row r="91" spans="1:20" hidden="1" x14ac:dyDescent="0.2">
      <c r="A91" s="30">
        <v>42825</v>
      </c>
      <c r="B91" s="67" t="str">
        <f t="shared" si="43"/>
        <v>Martie</v>
      </c>
      <c r="C91" s="8">
        <f t="shared" si="38"/>
        <v>31</v>
      </c>
      <c r="D91" s="8" t="s">
        <v>23</v>
      </c>
      <c r="E91" s="49" t="str">
        <f t="shared" si="44"/>
        <v>Vi</v>
      </c>
      <c r="F91" s="48" t="s">
        <v>59</v>
      </c>
      <c r="G91" s="76"/>
      <c r="H91" s="76"/>
      <c r="I91" s="49" t="s">
        <v>23</v>
      </c>
      <c r="J91" s="49"/>
      <c r="K91" s="50">
        <f t="shared" ca="1" si="45"/>
        <v>0</v>
      </c>
      <c r="L91" s="50">
        <f t="shared" si="46"/>
        <v>0</v>
      </c>
      <c r="M91" s="50">
        <f t="shared" si="47"/>
        <v>0</v>
      </c>
      <c r="N91" s="49">
        <f t="shared" ca="1" si="48"/>
        <v>0</v>
      </c>
      <c r="O91" s="51">
        <f t="shared" si="49"/>
        <v>0</v>
      </c>
      <c r="P91" s="49">
        <f t="shared" si="39"/>
        <v>1</v>
      </c>
      <c r="Q91" s="49">
        <f t="shared" si="40"/>
        <v>0</v>
      </c>
      <c r="R91" s="49">
        <f t="shared" si="41"/>
        <v>0</v>
      </c>
      <c r="S91" s="49">
        <f t="shared" si="42"/>
        <v>0</v>
      </c>
      <c r="T91" s="49"/>
    </row>
    <row r="92" spans="1:20" x14ac:dyDescent="0.2">
      <c r="A92" s="30">
        <v>42826</v>
      </c>
      <c r="B92" s="48" t="str">
        <f>INDEX(luni,MONTH($A92))</f>
        <v>Aprilie</v>
      </c>
      <c r="C92" s="8">
        <f>DAY($A92)</f>
        <v>1</v>
      </c>
      <c r="D92" s="8"/>
      <c r="E92" s="49" t="str">
        <f>IF(LEN($A92)=0,"",LEFT(INDEX(zile,WEEKDAY($A92,2)),2))</f>
        <v>Sa</v>
      </c>
      <c r="F92" s="48" t="s">
        <v>59</v>
      </c>
      <c r="G92" s="76"/>
      <c r="H92" s="76"/>
      <c r="I92" s="49"/>
      <c r="J92" s="49"/>
      <c r="K92" s="50">
        <f ca="1">INDEX(salariati,MATCH($F92,INDEX(salariati,,1),0),2)*NOT(OR($E92=LEFT(INDEX(zile,6),2),$E92=LEFT(INDEX(zile,7),2),ISNUMBER(MATCH($A92,sarbatori,0)),$I92="CO"))</f>
        <v>0</v>
      </c>
      <c r="L92" s="50">
        <f t="shared" si="46"/>
        <v>0</v>
      </c>
      <c r="M92" s="50">
        <f t="shared" si="47"/>
        <v>0</v>
      </c>
      <c r="N92" s="49">
        <f t="shared" ca="1" si="48"/>
        <v>0</v>
      </c>
      <c r="O92" s="51">
        <f t="shared" ca="1" si="49"/>
        <v>0</v>
      </c>
      <c r="P92" s="49">
        <f>IF($I92=P$1,1,0)</f>
        <v>0</v>
      </c>
      <c r="Q92" s="49">
        <f>IF($I92=Q$1,1,0)</f>
        <v>0</v>
      </c>
      <c r="R92" s="49">
        <f>IF($I92=R$1,1,0)</f>
        <v>0</v>
      </c>
      <c r="S92" s="49">
        <f>IF($I92=S$1,1,0)</f>
        <v>0</v>
      </c>
      <c r="T92" s="49"/>
    </row>
    <row r="93" spans="1:20" x14ac:dyDescent="0.2">
      <c r="A93" s="30">
        <v>42827</v>
      </c>
      <c r="B93" s="67" t="str">
        <f t="shared" si="43"/>
        <v>Aprilie</v>
      </c>
      <c r="C93" s="8">
        <f t="shared" si="38"/>
        <v>2</v>
      </c>
      <c r="D93" s="8"/>
      <c r="E93" s="49" t="str">
        <f t="shared" si="44"/>
        <v>Du</v>
      </c>
      <c r="F93" s="48" t="s">
        <v>59</v>
      </c>
      <c r="G93" s="76"/>
      <c r="H93" s="76"/>
      <c r="I93" s="49"/>
      <c r="J93" s="49"/>
      <c r="K93" s="50">
        <f t="shared" ca="1" si="45"/>
        <v>0</v>
      </c>
      <c r="L93" s="50">
        <f t="shared" si="46"/>
        <v>0</v>
      </c>
      <c r="M93" s="50">
        <f t="shared" si="47"/>
        <v>0</v>
      </c>
      <c r="N93" s="49">
        <f t="shared" ca="1" si="48"/>
        <v>0</v>
      </c>
      <c r="O93" s="51">
        <f t="shared" ca="1" si="49"/>
        <v>0</v>
      </c>
      <c r="P93" s="49">
        <f t="shared" si="39"/>
        <v>0</v>
      </c>
      <c r="Q93" s="49">
        <f t="shared" si="40"/>
        <v>0</v>
      </c>
      <c r="R93" s="49">
        <f t="shared" si="41"/>
        <v>0</v>
      </c>
      <c r="S93" s="49">
        <f t="shared" si="42"/>
        <v>0</v>
      </c>
      <c r="T93" s="49"/>
    </row>
    <row r="94" spans="1:20" x14ac:dyDescent="0.2">
      <c r="A94" s="30">
        <v>42828</v>
      </c>
      <c r="B94" s="67" t="str">
        <f t="shared" si="43"/>
        <v>Aprilie</v>
      </c>
      <c r="C94" s="8">
        <f t="shared" si="38"/>
        <v>3</v>
      </c>
      <c r="D94" s="8" t="s">
        <v>88</v>
      </c>
      <c r="E94" s="49" t="str">
        <f t="shared" si="44"/>
        <v>Lu</v>
      </c>
      <c r="F94" s="48" t="s">
        <v>59</v>
      </c>
      <c r="G94" s="76">
        <v>0.375</v>
      </c>
      <c r="H94" s="76">
        <v>0.70833333333333337</v>
      </c>
      <c r="I94" s="49"/>
      <c r="J94" s="49"/>
      <c r="K94" s="50">
        <f t="shared" ca="1" si="45"/>
        <v>8</v>
      </c>
      <c r="L94" s="50">
        <f t="shared" si="46"/>
        <v>8</v>
      </c>
      <c r="M94" s="50">
        <f t="shared" si="47"/>
        <v>0</v>
      </c>
      <c r="N94" s="49">
        <f t="shared" ca="1" si="48"/>
        <v>0</v>
      </c>
      <c r="O94" s="51">
        <f t="shared" ca="1" si="49"/>
        <v>0</v>
      </c>
      <c r="P94" s="49">
        <f t="shared" si="39"/>
        <v>0</v>
      </c>
      <c r="Q94" s="49">
        <f t="shared" si="40"/>
        <v>0</v>
      </c>
      <c r="R94" s="49">
        <f t="shared" si="41"/>
        <v>0</v>
      </c>
      <c r="S94" s="49">
        <f t="shared" si="42"/>
        <v>0</v>
      </c>
      <c r="T94" s="49"/>
    </row>
    <row r="95" spans="1:20" x14ac:dyDescent="0.2">
      <c r="A95" s="30">
        <v>42829</v>
      </c>
      <c r="B95" s="67" t="str">
        <f t="shared" si="43"/>
        <v>Aprilie</v>
      </c>
      <c r="C95" s="8">
        <f t="shared" si="38"/>
        <v>4</v>
      </c>
      <c r="D95" s="8" t="s">
        <v>128</v>
      </c>
      <c r="E95" s="49" t="str">
        <f t="shared" si="44"/>
        <v>Ma</v>
      </c>
      <c r="F95" s="48" t="s">
        <v>59</v>
      </c>
      <c r="G95" s="76">
        <v>0.33333333333333331</v>
      </c>
      <c r="H95" s="76">
        <v>0.66666666666666663</v>
      </c>
      <c r="I95" s="49"/>
      <c r="J95" s="49"/>
      <c r="K95" s="50">
        <f t="shared" ca="1" si="45"/>
        <v>8</v>
      </c>
      <c r="L95" s="50">
        <f t="shared" si="46"/>
        <v>8</v>
      </c>
      <c r="M95" s="50">
        <f t="shared" si="47"/>
        <v>0</v>
      </c>
      <c r="N95" s="49">
        <f t="shared" ca="1" si="48"/>
        <v>0</v>
      </c>
      <c r="O95" s="51">
        <f t="shared" ca="1" si="49"/>
        <v>0</v>
      </c>
      <c r="P95" s="49">
        <f t="shared" si="39"/>
        <v>0</v>
      </c>
      <c r="Q95" s="49">
        <f t="shared" si="40"/>
        <v>0</v>
      </c>
      <c r="R95" s="49">
        <f t="shared" si="41"/>
        <v>0</v>
      </c>
      <c r="S95" s="49">
        <f t="shared" si="42"/>
        <v>0</v>
      </c>
      <c r="T95" s="49"/>
    </row>
    <row r="96" spans="1:20" x14ac:dyDescent="0.2">
      <c r="A96" s="30">
        <v>42830</v>
      </c>
      <c r="B96" s="67" t="str">
        <f t="shared" si="43"/>
        <v>Aprilie</v>
      </c>
      <c r="C96" s="8">
        <f t="shared" si="38"/>
        <v>5</v>
      </c>
      <c r="D96" s="8" t="s">
        <v>129</v>
      </c>
      <c r="E96" s="49" t="str">
        <f t="shared" si="44"/>
        <v>Mi</v>
      </c>
      <c r="F96" s="48" t="s">
        <v>59</v>
      </c>
      <c r="G96" s="76">
        <v>0.33333333333333331</v>
      </c>
      <c r="H96" s="76">
        <v>0.66666666666666663</v>
      </c>
      <c r="I96" s="49" t="s">
        <v>25</v>
      </c>
      <c r="J96" s="49">
        <v>1</v>
      </c>
      <c r="K96" s="50">
        <f t="shared" ca="1" si="45"/>
        <v>8</v>
      </c>
      <c r="L96" s="50">
        <f t="shared" si="46"/>
        <v>8</v>
      </c>
      <c r="M96" s="50">
        <f t="shared" si="47"/>
        <v>0</v>
      </c>
      <c r="N96" s="49">
        <f t="shared" ca="1" si="48"/>
        <v>0</v>
      </c>
      <c r="O96" s="51">
        <f t="shared" si="49"/>
        <v>0</v>
      </c>
      <c r="P96" s="49">
        <f t="shared" si="39"/>
        <v>0</v>
      </c>
      <c r="Q96" s="49">
        <f t="shared" si="40"/>
        <v>1</v>
      </c>
      <c r="R96" s="49">
        <f t="shared" si="41"/>
        <v>0</v>
      </c>
      <c r="S96" s="49">
        <f t="shared" si="42"/>
        <v>0</v>
      </c>
      <c r="T96" s="49"/>
    </row>
    <row r="97" spans="1:20" x14ac:dyDescent="0.2">
      <c r="A97" s="30">
        <v>42831</v>
      </c>
      <c r="B97" s="48" t="str">
        <f>INDEX(luni,MONTH($A97))</f>
        <v>Aprilie</v>
      </c>
      <c r="C97" s="8">
        <f>DAY($A97)</f>
        <v>6</v>
      </c>
      <c r="D97" s="8" t="s">
        <v>130</v>
      </c>
      <c r="E97" s="49" t="str">
        <f>IF(LEN($A97)=0,"",LEFT(INDEX(zile,WEEKDAY($A97,2)),2))</f>
        <v>Jo</v>
      </c>
      <c r="F97" s="48" t="s">
        <v>59</v>
      </c>
      <c r="G97" s="76">
        <v>0.41666666666666669</v>
      </c>
      <c r="H97" s="76">
        <v>0.75</v>
      </c>
      <c r="I97" s="49"/>
      <c r="J97" s="49"/>
      <c r="K97" s="50">
        <f ca="1">INDEX(salariati,MATCH($F97,INDEX(salariati,,1),0),2)*NOT(OR($E97=LEFT(INDEX(zile,6),2),$E97=LEFT(INDEX(zile,7),2),ISNUMBER(MATCH($A97,sarbatori,0)),$I97="CO"))</f>
        <v>8</v>
      </c>
      <c r="L97" s="50">
        <f t="shared" si="46"/>
        <v>8</v>
      </c>
      <c r="M97" s="50">
        <f t="shared" si="47"/>
        <v>0</v>
      </c>
      <c r="N97" s="49">
        <f t="shared" ca="1" si="48"/>
        <v>0</v>
      </c>
      <c r="O97" s="51">
        <f t="shared" ca="1" si="49"/>
        <v>0</v>
      </c>
      <c r="P97" s="49">
        <f>IF($I97=P$1,1,0)</f>
        <v>0</v>
      </c>
      <c r="Q97" s="49">
        <f>IF($I97=Q$1,1,0)</f>
        <v>0</v>
      </c>
      <c r="R97" s="49">
        <f>IF($I97=R$1,1,0)</f>
        <v>0</v>
      </c>
      <c r="S97" s="49">
        <f>IF($I97=S$1,1,0)</f>
        <v>0</v>
      </c>
      <c r="T97" s="49"/>
    </row>
    <row r="98" spans="1:20" x14ac:dyDescent="0.2">
      <c r="A98" s="30">
        <v>42832</v>
      </c>
      <c r="B98" s="67" t="str">
        <f t="shared" si="43"/>
        <v>Aprilie</v>
      </c>
      <c r="C98" s="8">
        <f t="shared" si="38"/>
        <v>7</v>
      </c>
      <c r="D98" s="8" t="s">
        <v>131</v>
      </c>
      <c r="E98" s="49" t="str">
        <f t="shared" si="44"/>
        <v>Vi</v>
      </c>
      <c r="F98" s="48" t="s">
        <v>59</v>
      </c>
      <c r="G98" s="76">
        <v>0.33333333333333331</v>
      </c>
      <c r="H98" s="76">
        <v>0.66666666666666663</v>
      </c>
      <c r="I98" s="49" t="s">
        <v>25</v>
      </c>
      <c r="J98" s="49">
        <v>1</v>
      </c>
      <c r="K98" s="50">
        <f t="shared" ca="1" si="45"/>
        <v>8</v>
      </c>
      <c r="L98" s="50">
        <f t="shared" si="46"/>
        <v>8</v>
      </c>
      <c r="M98" s="50">
        <f t="shared" si="47"/>
        <v>0</v>
      </c>
      <c r="N98" s="49">
        <f t="shared" ca="1" si="48"/>
        <v>0</v>
      </c>
      <c r="O98" s="51">
        <f t="shared" si="49"/>
        <v>0</v>
      </c>
      <c r="P98" s="49">
        <f t="shared" si="39"/>
        <v>0</v>
      </c>
      <c r="Q98" s="49">
        <f t="shared" si="40"/>
        <v>1</v>
      </c>
      <c r="R98" s="49">
        <f t="shared" si="41"/>
        <v>0</v>
      </c>
      <c r="S98" s="49">
        <f t="shared" si="42"/>
        <v>0</v>
      </c>
      <c r="T98" s="49"/>
    </row>
    <row r="99" spans="1:20" x14ac:dyDescent="0.2">
      <c r="A99" s="30">
        <v>42833</v>
      </c>
      <c r="B99" s="67" t="str">
        <f t="shared" si="43"/>
        <v>Aprilie</v>
      </c>
      <c r="C99" s="8">
        <f t="shared" si="38"/>
        <v>8</v>
      </c>
      <c r="D99" s="8" t="s">
        <v>85</v>
      </c>
      <c r="E99" s="49" t="str">
        <f t="shared" si="44"/>
        <v>Sa</v>
      </c>
      <c r="F99" s="48" t="s">
        <v>59</v>
      </c>
      <c r="G99" s="76"/>
      <c r="H99" s="76"/>
      <c r="I99" s="49"/>
      <c r="J99" s="49"/>
      <c r="K99" s="50">
        <f t="shared" ca="1" si="45"/>
        <v>0</v>
      </c>
      <c r="L99" s="50">
        <f t="shared" si="46"/>
        <v>0</v>
      </c>
      <c r="M99" s="50">
        <f t="shared" si="47"/>
        <v>0</v>
      </c>
      <c r="N99" s="49">
        <f t="shared" ca="1" si="48"/>
        <v>0</v>
      </c>
      <c r="O99" s="51">
        <f t="shared" ca="1" si="49"/>
        <v>0</v>
      </c>
      <c r="P99" s="49">
        <f t="shared" si="39"/>
        <v>0</v>
      </c>
      <c r="Q99" s="49">
        <f t="shared" si="40"/>
        <v>0</v>
      </c>
      <c r="R99" s="49">
        <f t="shared" si="41"/>
        <v>0</v>
      </c>
      <c r="S99" s="49">
        <f t="shared" si="42"/>
        <v>0</v>
      </c>
      <c r="T99" s="49"/>
    </row>
    <row r="100" spans="1:20" x14ac:dyDescent="0.2">
      <c r="A100" s="30">
        <v>42834</v>
      </c>
      <c r="B100" s="48" t="str">
        <f>INDEX(luni,MONTH($A100))</f>
        <v>Aprilie</v>
      </c>
      <c r="C100" s="8">
        <f>DAY($A100)</f>
        <v>9</v>
      </c>
      <c r="D100" s="8" t="s">
        <v>85</v>
      </c>
      <c r="E100" s="49" t="str">
        <f>IF(LEN($A100)=0,"",LEFT(INDEX(zile,WEEKDAY($A100,2)),2))</f>
        <v>Du</v>
      </c>
      <c r="F100" s="48" t="s">
        <v>59</v>
      </c>
      <c r="G100" s="76"/>
      <c r="H100" s="76"/>
      <c r="I100" s="49"/>
      <c r="J100" s="49"/>
      <c r="K100" s="50">
        <f ca="1">INDEX(salariati,MATCH($F100,INDEX(salariati,,1),0),2)*NOT(OR($E100=LEFT(INDEX(zile,6),2),$E100=LEFT(INDEX(zile,7),2),ISNUMBER(MATCH($A100,sarbatori,0)),$I100="CO"))</f>
        <v>0</v>
      </c>
      <c r="L100" s="50">
        <f t="shared" si="46"/>
        <v>0</v>
      </c>
      <c r="M100" s="50">
        <f t="shared" si="47"/>
        <v>0</v>
      </c>
      <c r="N100" s="49">
        <f t="shared" ca="1" si="48"/>
        <v>0</v>
      </c>
      <c r="O100" s="51">
        <f t="shared" ca="1" si="49"/>
        <v>0</v>
      </c>
      <c r="P100" s="49">
        <f>IF($I100=P$1,1,0)</f>
        <v>0</v>
      </c>
      <c r="Q100" s="49">
        <f>IF($I100=Q$1,1,0)</f>
        <v>0</v>
      </c>
      <c r="R100" s="49">
        <f>IF($I100=R$1,1,0)</f>
        <v>0</v>
      </c>
      <c r="S100" s="49">
        <f>IF($I100=S$1,1,0)</f>
        <v>0</v>
      </c>
      <c r="T100" s="49"/>
    </row>
    <row r="101" spans="1:20" x14ac:dyDescent="0.2">
      <c r="A101" s="30">
        <v>42835</v>
      </c>
      <c r="B101" s="67" t="str">
        <f t="shared" si="43"/>
        <v>Aprilie</v>
      </c>
      <c r="C101" s="8">
        <f t="shared" ref="C101:C131" si="60">DAY($A101)</f>
        <v>10</v>
      </c>
      <c r="D101" s="8" t="s">
        <v>132</v>
      </c>
      <c r="E101" s="49" t="str">
        <f t="shared" si="44"/>
        <v>Lu</v>
      </c>
      <c r="F101" s="48" t="s">
        <v>59</v>
      </c>
      <c r="G101" s="76">
        <v>0.33333333333333331</v>
      </c>
      <c r="H101" s="76">
        <v>0.83333333333333337</v>
      </c>
      <c r="I101" s="49" t="s">
        <v>25</v>
      </c>
      <c r="J101" s="49">
        <v>2</v>
      </c>
      <c r="K101" s="50">
        <f t="shared" ca="1" si="45"/>
        <v>8</v>
      </c>
      <c r="L101" s="50">
        <f t="shared" si="46"/>
        <v>12</v>
      </c>
      <c r="M101" s="50">
        <f t="shared" si="47"/>
        <v>0</v>
      </c>
      <c r="N101" s="49">
        <f t="shared" ca="1" si="48"/>
        <v>0</v>
      </c>
      <c r="O101" s="51">
        <f t="shared" si="49"/>
        <v>0</v>
      </c>
      <c r="P101" s="49">
        <f t="shared" ref="P101:P131" si="61">IF($I101=P$1,1,0)</f>
        <v>0</v>
      </c>
      <c r="Q101" s="49">
        <f t="shared" ref="Q101:Q131" si="62">IF($I101=Q$1,1,0)</f>
        <v>1</v>
      </c>
      <c r="R101" s="49">
        <f t="shared" ref="R101:R131" si="63">IF($I101=R$1,1,0)</f>
        <v>0</v>
      </c>
      <c r="S101" s="49">
        <f t="shared" ref="S101:S131" si="64">IF($I101=S$1,1,0)</f>
        <v>0</v>
      </c>
      <c r="T101" s="49"/>
    </row>
    <row r="102" spans="1:20" x14ac:dyDescent="0.2">
      <c r="A102" s="30">
        <v>42836</v>
      </c>
      <c r="B102" s="67" t="str">
        <f t="shared" si="43"/>
        <v>Aprilie</v>
      </c>
      <c r="C102" s="8">
        <f t="shared" si="60"/>
        <v>11</v>
      </c>
      <c r="D102" s="8" t="s">
        <v>133</v>
      </c>
      <c r="E102" s="49" t="str">
        <f t="shared" si="44"/>
        <v>Ma</v>
      </c>
      <c r="F102" s="48" t="s">
        <v>59</v>
      </c>
      <c r="G102" s="76">
        <v>0.33333333333333331</v>
      </c>
      <c r="H102" s="76">
        <v>0.83333333333333337</v>
      </c>
      <c r="I102" s="49" t="s">
        <v>25</v>
      </c>
      <c r="J102" s="49">
        <v>2</v>
      </c>
      <c r="K102" s="50">
        <f t="shared" ca="1" si="45"/>
        <v>8</v>
      </c>
      <c r="L102" s="50">
        <f t="shared" si="46"/>
        <v>12</v>
      </c>
      <c r="M102" s="50">
        <f t="shared" si="47"/>
        <v>0</v>
      </c>
      <c r="N102" s="49">
        <f t="shared" ca="1" si="48"/>
        <v>0</v>
      </c>
      <c r="O102" s="51">
        <f t="shared" si="49"/>
        <v>0</v>
      </c>
      <c r="P102" s="49">
        <f t="shared" si="61"/>
        <v>0</v>
      </c>
      <c r="Q102" s="49">
        <f t="shared" si="62"/>
        <v>1</v>
      </c>
      <c r="R102" s="49">
        <f t="shared" si="63"/>
        <v>0</v>
      </c>
      <c r="S102" s="49">
        <f t="shared" si="64"/>
        <v>0</v>
      </c>
      <c r="T102" s="49"/>
    </row>
    <row r="103" spans="1:20" x14ac:dyDescent="0.2">
      <c r="A103" s="30">
        <v>42837</v>
      </c>
      <c r="B103" s="67" t="str">
        <f t="shared" ref="B103:B134" si="65">INDEX(luni,MONTH($A103))</f>
        <v>Aprilie</v>
      </c>
      <c r="C103" s="8">
        <f t="shared" si="60"/>
        <v>12</v>
      </c>
      <c r="D103" s="8" t="s">
        <v>134</v>
      </c>
      <c r="E103" s="49" t="str">
        <f t="shared" ref="E103:E134" si="66">IF(LEN($A103)=0,"",LEFT(INDEX(zile,WEEKDAY($A103,2)),2))</f>
        <v>Mi</v>
      </c>
      <c r="F103" s="48" t="s">
        <v>59</v>
      </c>
      <c r="G103" s="76">
        <v>0.33333333333333331</v>
      </c>
      <c r="H103" s="76">
        <v>0.77083333333333337</v>
      </c>
      <c r="I103" s="49" t="s">
        <v>25</v>
      </c>
      <c r="J103" s="49">
        <v>1</v>
      </c>
      <c r="K103" s="50">
        <f t="shared" ref="K103:K134" ca="1" si="67">INDEX(salariati,MATCH($F103,INDEX(salariati,,1),0),2)*NOT(OR($E103=LEFT(INDEX(zile,6),2),$E103=LEFT(INDEX(zile,7),2),ISNUMBER(MATCH($A103,sarbatori,0)),$I103="CO"))</f>
        <v>8</v>
      </c>
      <c r="L103" s="50">
        <f t="shared" si="46"/>
        <v>10.500000000000002</v>
      </c>
      <c r="M103" s="50">
        <f t="shared" si="47"/>
        <v>0</v>
      </c>
      <c r="N103" s="49">
        <f t="shared" ca="1" si="48"/>
        <v>0</v>
      </c>
      <c r="O103" s="51">
        <f t="shared" si="49"/>
        <v>0</v>
      </c>
      <c r="P103" s="49">
        <f t="shared" si="61"/>
        <v>0</v>
      </c>
      <c r="Q103" s="49">
        <f t="shared" si="62"/>
        <v>1</v>
      </c>
      <c r="R103" s="49">
        <f t="shared" si="63"/>
        <v>0</v>
      </c>
      <c r="S103" s="49">
        <f t="shared" si="64"/>
        <v>0</v>
      </c>
      <c r="T103" s="49"/>
    </row>
    <row r="104" spans="1:20" x14ac:dyDescent="0.2">
      <c r="A104" s="30">
        <v>42838</v>
      </c>
      <c r="B104" s="67" t="str">
        <f t="shared" si="65"/>
        <v>Aprilie</v>
      </c>
      <c r="C104" s="8">
        <f t="shared" si="60"/>
        <v>13</v>
      </c>
      <c r="D104" s="8" t="s">
        <v>135</v>
      </c>
      <c r="E104" s="49" t="str">
        <f t="shared" si="66"/>
        <v>Jo</v>
      </c>
      <c r="F104" s="48" t="s">
        <v>59</v>
      </c>
      <c r="G104" s="76">
        <v>0.33333333333333331</v>
      </c>
      <c r="H104" s="76">
        <v>0.66666666666666663</v>
      </c>
      <c r="I104" s="49" t="s">
        <v>25</v>
      </c>
      <c r="J104" s="49">
        <v>1</v>
      </c>
      <c r="K104" s="50">
        <f t="shared" ca="1" si="67"/>
        <v>8</v>
      </c>
      <c r="L104" s="50">
        <f t="shared" si="46"/>
        <v>8</v>
      </c>
      <c r="M104" s="50">
        <f t="shared" si="47"/>
        <v>0</v>
      </c>
      <c r="N104" s="49">
        <f t="shared" ca="1" si="48"/>
        <v>0</v>
      </c>
      <c r="O104" s="51">
        <f t="shared" si="49"/>
        <v>0</v>
      </c>
      <c r="P104" s="49">
        <f t="shared" si="61"/>
        <v>0</v>
      </c>
      <c r="Q104" s="49">
        <f t="shared" si="62"/>
        <v>1</v>
      </c>
      <c r="R104" s="49">
        <f t="shared" si="63"/>
        <v>0</v>
      </c>
      <c r="S104" s="49">
        <f t="shared" si="64"/>
        <v>0</v>
      </c>
      <c r="T104" s="49"/>
    </row>
    <row r="105" spans="1:20" x14ac:dyDescent="0.2">
      <c r="A105" s="30">
        <v>42839</v>
      </c>
      <c r="B105" s="67" t="str">
        <f t="shared" si="65"/>
        <v>Aprilie</v>
      </c>
      <c r="C105" s="8">
        <f t="shared" si="60"/>
        <v>14</v>
      </c>
      <c r="D105" s="8" t="s">
        <v>136</v>
      </c>
      <c r="E105" s="49" t="str">
        <f t="shared" si="66"/>
        <v>Vi</v>
      </c>
      <c r="F105" s="48" t="s">
        <v>59</v>
      </c>
      <c r="G105" s="76">
        <v>0.33333333333333331</v>
      </c>
      <c r="H105" s="76">
        <v>0.58333333333333337</v>
      </c>
      <c r="I105" s="49"/>
      <c r="J105" s="49"/>
      <c r="K105" s="50">
        <f t="shared" ca="1" si="67"/>
        <v>8</v>
      </c>
      <c r="L105" s="50">
        <f t="shared" si="46"/>
        <v>6.0000000000000018</v>
      </c>
      <c r="M105" s="50">
        <f t="shared" si="47"/>
        <v>0</v>
      </c>
      <c r="N105" s="49">
        <f t="shared" ca="1" si="48"/>
        <v>0</v>
      </c>
      <c r="O105" s="51">
        <f t="shared" ca="1" si="49"/>
        <v>-1.9999999999999982</v>
      </c>
      <c r="P105" s="49">
        <f t="shared" si="61"/>
        <v>0</v>
      </c>
      <c r="Q105" s="49">
        <f t="shared" si="62"/>
        <v>0</v>
      </c>
      <c r="R105" s="49">
        <f t="shared" si="63"/>
        <v>0</v>
      </c>
      <c r="S105" s="49">
        <f t="shared" si="64"/>
        <v>0</v>
      </c>
      <c r="T105" s="49"/>
    </row>
    <row r="106" spans="1:20" x14ac:dyDescent="0.2">
      <c r="A106" s="30">
        <v>42840</v>
      </c>
      <c r="B106" s="67" t="str">
        <f t="shared" si="65"/>
        <v>Aprilie</v>
      </c>
      <c r="C106" s="8">
        <f t="shared" si="60"/>
        <v>15</v>
      </c>
      <c r="D106" s="8"/>
      <c r="E106" s="49" t="str">
        <f t="shared" si="66"/>
        <v>Sa</v>
      </c>
      <c r="F106" s="48" t="s">
        <v>59</v>
      </c>
      <c r="G106" s="76"/>
      <c r="H106" s="76"/>
      <c r="I106" s="49"/>
      <c r="J106" s="49"/>
      <c r="K106" s="50">
        <f t="shared" ca="1" si="67"/>
        <v>0</v>
      </c>
      <c r="L106" s="50">
        <f t="shared" si="46"/>
        <v>0</v>
      </c>
      <c r="M106" s="50">
        <f t="shared" si="47"/>
        <v>0</v>
      </c>
      <c r="N106" s="49">
        <f t="shared" ca="1" si="48"/>
        <v>0</v>
      </c>
      <c r="O106" s="51">
        <f t="shared" ca="1" si="49"/>
        <v>0</v>
      </c>
      <c r="P106" s="49">
        <f t="shared" si="61"/>
        <v>0</v>
      </c>
      <c r="Q106" s="49">
        <f t="shared" si="62"/>
        <v>0</v>
      </c>
      <c r="R106" s="49">
        <f t="shared" si="63"/>
        <v>0</v>
      </c>
      <c r="S106" s="49">
        <f t="shared" si="64"/>
        <v>0</v>
      </c>
      <c r="T106" s="49"/>
    </row>
    <row r="107" spans="1:20" x14ac:dyDescent="0.2">
      <c r="A107" s="30">
        <v>42841</v>
      </c>
      <c r="B107" s="67" t="str">
        <f t="shared" si="65"/>
        <v>Aprilie</v>
      </c>
      <c r="C107" s="8">
        <f t="shared" si="60"/>
        <v>16</v>
      </c>
      <c r="D107" s="8"/>
      <c r="E107" s="49" t="str">
        <f t="shared" si="66"/>
        <v>Du</v>
      </c>
      <c r="F107" s="48" t="s">
        <v>59</v>
      </c>
      <c r="G107" s="76"/>
      <c r="H107" s="76"/>
      <c r="I107" s="49"/>
      <c r="J107" s="49"/>
      <c r="K107" s="50">
        <f t="shared" ca="1" si="67"/>
        <v>0</v>
      </c>
      <c r="L107" s="50">
        <f t="shared" si="46"/>
        <v>0</v>
      </c>
      <c r="M107" s="50">
        <f t="shared" si="47"/>
        <v>0</v>
      </c>
      <c r="N107" s="49">
        <f t="shared" ca="1" si="48"/>
        <v>0</v>
      </c>
      <c r="O107" s="51">
        <f t="shared" ca="1" si="49"/>
        <v>0</v>
      </c>
      <c r="P107" s="49">
        <f t="shared" si="61"/>
        <v>0</v>
      </c>
      <c r="Q107" s="49">
        <f t="shared" si="62"/>
        <v>0</v>
      </c>
      <c r="R107" s="49">
        <f t="shared" si="63"/>
        <v>0</v>
      </c>
      <c r="S107" s="49">
        <f t="shared" si="64"/>
        <v>0</v>
      </c>
      <c r="T107" s="49"/>
    </row>
    <row r="108" spans="1:20" x14ac:dyDescent="0.2">
      <c r="A108" s="30">
        <v>42842</v>
      </c>
      <c r="B108" s="67" t="str">
        <f t="shared" si="65"/>
        <v>Aprilie</v>
      </c>
      <c r="C108" s="8">
        <f t="shared" si="60"/>
        <v>17</v>
      </c>
      <c r="D108" s="8"/>
      <c r="E108" s="49" t="str">
        <f t="shared" si="66"/>
        <v>Lu</v>
      </c>
      <c r="F108" s="48" t="s">
        <v>59</v>
      </c>
      <c r="G108" s="76"/>
      <c r="H108" s="76"/>
      <c r="I108" s="49"/>
      <c r="J108" s="49"/>
      <c r="K108" s="50">
        <f t="shared" ca="1" si="67"/>
        <v>0</v>
      </c>
      <c r="L108" s="50">
        <f t="shared" si="46"/>
        <v>0</v>
      </c>
      <c r="M108" s="50">
        <f t="shared" si="47"/>
        <v>0</v>
      </c>
      <c r="N108" s="49">
        <f t="shared" ca="1" si="48"/>
        <v>0</v>
      </c>
      <c r="O108" s="51">
        <f t="shared" ca="1" si="49"/>
        <v>0</v>
      </c>
      <c r="P108" s="49">
        <f t="shared" si="61"/>
        <v>0</v>
      </c>
      <c r="Q108" s="49">
        <f t="shared" si="62"/>
        <v>0</v>
      </c>
      <c r="R108" s="49">
        <f t="shared" si="63"/>
        <v>0</v>
      </c>
      <c r="S108" s="49">
        <f t="shared" si="64"/>
        <v>0</v>
      </c>
      <c r="T108" s="49"/>
    </row>
    <row r="109" spans="1:20" x14ac:dyDescent="0.2">
      <c r="A109" s="30">
        <v>42843</v>
      </c>
      <c r="B109" s="67" t="str">
        <f t="shared" si="65"/>
        <v>Aprilie</v>
      </c>
      <c r="C109" s="8">
        <f t="shared" si="60"/>
        <v>18</v>
      </c>
      <c r="D109" s="8" t="s">
        <v>123</v>
      </c>
      <c r="E109" s="49" t="str">
        <f t="shared" si="66"/>
        <v>Ma</v>
      </c>
      <c r="F109" s="48" t="s">
        <v>59</v>
      </c>
      <c r="G109" s="76">
        <v>0.375</v>
      </c>
      <c r="H109" s="76">
        <v>0.70833333333333337</v>
      </c>
      <c r="I109" s="49" t="s">
        <v>25</v>
      </c>
      <c r="J109" s="49">
        <v>1</v>
      </c>
      <c r="K109" s="50">
        <f t="shared" ca="1" si="67"/>
        <v>8</v>
      </c>
      <c r="L109" s="50">
        <f t="shared" si="46"/>
        <v>8</v>
      </c>
      <c r="M109" s="50">
        <f t="shared" si="47"/>
        <v>0</v>
      </c>
      <c r="N109" s="49">
        <f t="shared" ca="1" si="48"/>
        <v>0</v>
      </c>
      <c r="O109" s="51">
        <f t="shared" si="49"/>
        <v>0</v>
      </c>
      <c r="P109" s="49">
        <f t="shared" si="61"/>
        <v>0</v>
      </c>
      <c r="Q109" s="49">
        <f t="shared" si="62"/>
        <v>1</v>
      </c>
      <c r="R109" s="49">
        <f t="shared" si="63"/>
        <v>0</v>
      </c>
      <c r="S109" s="49">
        <f t="shared" si="64"/>
        <v>0</v>
      </c>
      <c r="T109" s="49"/>
    </row>
    <row r="110" spans="1:20" x14ac:dyDescent="0.2">
      <c r="A110" s="30">
        <v>42844</v>
      </c>
      <c r="B110" s="67" t="str">
        <f t="shared" si="65"/>
        <v>Aprilie</v>
      </c>
      <c r="C110" s="8">
        <f t="shared" si="60"/>
        <v>19</v>
      </c>
      <c r="D110" s="8" t="s">
        <v>137</v>
      </c>
      <c r="E110" s="49" t="str">
        <f t="shared" si="66"/>
        <v>Mi</v>
      </c>
      <c r="F110" s="48" t="s">
        <v>59</v>
      </c>
      <c r="G110" s="76">
        <v>0.33333333333333331</v>
      </c>
      <c r="H110" s="76">
        <v>0.66666666666666663</v>
      </c>
      <c r="I110" s="49" t="s">
        <v>25</v>
      </c>
      <c r="J110" s="49">
        <v>1</v>
      </c>
      <c r="K110" s="50">
        <f t="shared" ca="1" si="67"/>
        <v>8</v>
      </c>
      <c r="L110" s="50">
        <f t="shared" si="46"/>
        <v>8</v>
      </c>
      <c r="M110" s="50">
        <f t="shared" si="47"/>
        <v>0</v>
      </c>
      <c r="N110" s="49">
        <f t="shared" ca="1" si="48"/>
        <v>0</v>
      </c>
      <c r="O110" s="51">
        <f t="shared" si="49"/>
        <v>0</v>
      </c>
      <c r="P110" s="49">
        <f t="shared" si="61"/>
        <v>0</v>
      </c>
      <c r="Q110" s="49">
        <f t="shared" si="62"/>
        <v>1</v>
      </c>
      <c r="R110" s="49">
        <f t="shared" si="63"/>
        <v>0</v>
      </c>
      <c r="S110" s="49">
        <f t="shared" si="64"/>
        <v>0</v>
      </c>
      <c r="T110" s="49"/>
    </row>
    <row r="111" spans="1:20" x14ac:dyDescent="0.2">
      <c r="A111" s="30">
        <v>42845</v>
      </c>
      <c r="B111" s="67" t="str">
        <f t="shared" si="65"/>
        <v>Aprilie</v>
      </c>
      <c r="C111" s="8">
        <f t="shared" si="60"/>
        <v>20</v>
      </c>
      <c r="D111" s="8" t="s">
        <v>138</v>
      </c>
      <c r="E111" s="49" t="str">
        <f t="shared" si="66"/>
        <v>Jo</v>
      </c>
      <c r="F111" s="48" t="s">
        <v>59</v>
      </c>
      <c r="G111" s="76">
        <v>0.33333333333333331</v>
      </c>
      <c r="H111" s="76">
        <v>0</v>
      </c>
      <c r="I111" s="49"/>
      <c r="J111" s="49">
        <v>2</v>
      </c>
      <c r="K111" s="50">
        <f t="shared" ca="1" si="67"/>
        <v>8</v>
      </c>
      <c r="L111" s="50">
        <f t="shared" si="46"/>
        <v>16</v>
      </c>
      <c r="M111" s="50">
        <f t="shared" si="47"/>
        <v>2.0000000000000009</v>
      </c>
      <c r="N111" s="49">
        <f t="shared" ca="1" si="48"/>
        <v>0</v>
      </c>
      <c r="O111" s="51">
        <f t="shared" ca="1" si="49"/>
        <v>8</v>
      </c>
      <c r="P111" s="49">
        <f t="shared" si="61"/>
        <v>0</v>
      </c>
      <c r="Q111" s="49">
        <f t="shared" si="62"/>
        <v>0</v>
      </c>
      <c r="R111" s="49">
        <f t="shared" si="63"/>
        <v>0</v>
      </c>
      <c r="S111" s="49">
        <f t="shared" si="64"/>
        <v>0</v>
      </c>
      <c r="T111" s="49"/>
    </row>
    <row r="112" spans="1:20" x14ac:dyDescent="0.2">
      <c r="A112" s="30">
        <v>42846</v>
      </c>
      <c r="B112" s="67" t="str">
        <f t="shared" si="65"/>
        <v>Aprilie</v>
      </c>
      <c r="C112" s="8">
        <f t="shared" si="60"/>
        <v>21</v>
      </c>
      <c r="D112" s="8" t="s">
        <v>139</v>
      </c>
      <c r="E112" s="49" t="str">
        <f t="shared" si="66"/>
        <v>Vi</v>
      </c>
      <c r="F112" s="48" t="s">
        <v>59</v>
      </c>
      <c r="G112" s="76">
        <v>6.9444444444444447E-4</v>
      </c>
      <c r="H112" s="76">
        <v>0</v>
      </c>
      <c r="I112" s="49"/>
      <c r="J112" s="49">
        <v>2</v>
      </c>
      <c r="K112" s="50">
        <f t="shared" ca="1" si="67"/>
        <v>8</v>
      </c>
      <c r="L112" s="50">
        <f t="shared" si="46"/>
        <v>23.983333333333334</v>
      </c>
      <c r="M112" s="50">
        <f t="shared" si="47"/>
        <v>1.9833333333333343</v>
      </c>
      <c r="N112" s="49">
        <f t="shared" ca="1" si="48"/>
        <v>0</v>
      </c>
      <c r="O112" s="51">
        <f t="shared" ca="1" si="49"/>
        <v>15.983333333333334</v>
      </c>
      <c r="P112" s="49">
        <f t="shared" si="61"/>
        <v>0</v>
      </c>
      <c r="Q112" s="49">
        <f t="shared" si="62"/>
        <v>0</v>
      </c>
      <c r="R112" s="49">
        <f t="shared" si="63"/>
        <v>0</v>
      </c>
      <c r="S112" s="49">
        <f t="shared" si="64"/>
        <v>0</v>
      </c>
      <c r="T112" s="49"/>
    </row>
    <row r="113" spans="1:20" x14ac:dyDescent="0.2">
      <c r="A113" s="30">
        <v>42847</v>
      </c>
      <c r="B113" s="67" t="str">
        <f t="shared" si="65"/>
        <v>Aprilie</v>
      </c>
      <c r="C113" s="8">
        <f t="shared" si="60"/>
        <v>22</v>
      </c>
      <c r="D113" s="8" t="s">
        <v>140</v>
      </c>
      <c r="E113" s="49" t="str">
        <f t="shared" si="66"/>
        <v>Sa</v>
      </c>
      <c r="F113" s="48" t="s">
        <v>59</v>
      </c>
      <c r="G113" s="76">
        <v>0</v>
      </c>
      <c r="H113" s="76">
        <v>0.79166666666666663</v>
      </c>
      <c r="I113" s="49" t="s">
        <v>26</v>
      </c>
      <c r="J113" s="49">
        <v>2</v>
      </c>
      <c r="K113" s="50">
        <f t="shared" ca="1" si="67"/>
        <v>0</v>
      </c>
      <c r="L113" s="50">
        <f t="shared" si="46"/>
        <v>19</v>
      </c>
      <c r="M113" s="50">
        <f t="shared" si="47"/>
        <v>0</v>
      </c>
      <c r="N113" s="49">
        <f t="shared" ca="1" si="48"/>
        <v>19</v>
      </c>
      <c r="O113" s="51">
        <f t="shared" si="49"/>
        <v>0</v>
      </c>
      <c r="P113" s="49">
        <f t="shared" si="61"/>
        <v>0</v>
      </c>
      <c r="Q113" s="49">
        <f t="shared" si="62"/>
        <v>0</v>
      </c>
      <c r="R113" s="49">
        <f t="shared" si="63"/>
        <v>1</v>
      </c>
      <c r="S113" s="49">
        <f t="shared" si="64"/>
        <v>0</v>
      </c>
      <c r="T113" s="49"/>
    </row>
    <row r="114" spans="1:20" x14ac:dyDescent="0.2">
      <c r="A114" s="30">
        <v>42848</v>
      </c>
      <c r="B114" s="67" t="str">
        <f t="shared" si="65"/>
        <v>Aprilie</v>
      </c>
      <c r="C114" s="8">
        <f t="shared" si="60"/>
        <v>23</v>
      </c>
      <c r="D114" s="8" t="s">
        <v>88</v>
      </c>
      <c r="E114" s="49" t="str">
        <f t="shared" si="66"/>
        <v>Du</v>
      </c>
      <c r="F114" s="48" t="s">
        <v>59</v>
      </c>
      <c r="G114" s="76">
        <v>0.41666666666666669</v>
      </c>
      <c r="H114" s="76">
        <v>0.45833333333333331</v>
      </c>
      <c r="I114" s="49"/>
      <c r="J114" s="49"/>
      <c r="K114" s="50">
        <f t="shared" ca="1" si="67"/>
        <v>0</v>
      </c>
      <c r="L114" s="50">
        <f t="shared" si="46"/>
        <v>0.99999999999999911</v>
      </c>
      <c r="M114" s="50">
        <f t="shared" si="47"/>
        <v>0</v>
      </c>
      <c r="N114" s="49">
        <f t="shared" ca="1" si="48"/>
        <v>0.99999999999999911</v>
      </c>
      <c r="O114" s="51">
        <f t="shared" ca="1" si="49"/>
        <v>0</v>
      </c>
      <c r="P114" s="49">
        <f t="shared" si="61"/>
        <v>0</v>
      </c>
      <c r="Q114" s="49">
        <f t="shared" si="62"/>
        <v>0</v>
      </c>
      <c r="R114" s="49">
        <f t="shared" si="63"/>
        <v>0</v>
      </c>
      <c r="S114" s="49">
        <f t="shared" si="64"/>
        <v>0</v>
      </c>
      <c r="T114" s="49"/>
    </row>
    <row r="115" spans="1:20" x14ac:dyDescent="0.2">
      <c r="A115" s="30">
        <v>42849</v>
      </c>
      <c r="B115" s="67" t="str">
        <f t="shared" si="65"/>
        <v>Aprilie</v>
      </c>
      <c r="C115" s="8">
        <f t="shared" si="60"/>
        <v>24</v>
      </c>
      <c r="D115" s="8" t="s">
        <v>141</v>
      </c>
      <c r="E115" s="49" t="str">
        <f t="shared" si="66"/>
        <v>Lu</v>
      </c>
      <c r="F115" s="48" t="s">
        <v>59</v>
      </c>
      <c r="G115" s="76">
        <v>0.33333333333333331</v>
      </c>
      <c r="H115" s="76">
        <v>0</v>
      </c>
      <c r="I115" s="49"/>
      <c r="J115" s="49">
        <v>2</v>
      </c>
      <c r="K115" s="50">
        <f t="shared" ca="1" si="67"/>
        <v>8</v>
      </c>
      <c r="L115" s="50">
        <f t="shared" si="46"/>
        <v>16</v>
      </c>
      <c r="M115" s="50">
        <f t="shared" si="47"/>
        <v>2.0000000000000009</v>
      </c>
      <c r="N115" s="49">
        <f t="shared" ca="1" si="48"/>
        <v>0</v>
      </c>
      <c r="O115" s="51">
        <f t="shared" ca="1" si="49"/>
        <v>8</v>
      </c>
      <c r="P115" s="49">
        <f t="shared" si="61"/>
        <v>0</v>
      </c>
      <c r="Q115" s="49">
        <f t="shared" si="62"/>
        <v>0</v>
      </c>
      <c r="R115" s="49">
        <f t="shared" si="63"/>
        <v>0</v>
      </c>
      <c r="S115" s="49">
        <f t="shared" si="64"/>
        <v>0</v>
      </c>
      <c r="T115" s="49"/>
    </row>
    <row r="116" spans="1:20" x14ac:dyDescent="0.2">
      <c r="A116" s="30">
        <v>42850</v>
      </c>
      <c r="B116" s="67" t="str">
        <f t="shared" si="65"/>
        <v>Aprilie</v>
      </c>
      <c r="C116" s="8">
        <f t="shared" si="60"/>
        <v>25</v>
      </c>
      <c r="D116" s="8" t="s">
        <v>142</v>
      </c>
      <c r="E116" s="49" t="str">
        <f t="shared" si="66"/>
        <v>Ma</v>
      </c>
      <c r="F116" s="48" t="s">
        <v>59</v>
      </c>
      <c r="G116" s="76">
        <v>6.9444444444444447E-4</v>
      </c>
      <c r="H116" s="76">
        <v>0</v>
      </c>
      <c r="I116" s="49"/>
      <c r="J116" s="49">
        <v>2</v>
      </c>
      <c r="K116" s="50">
        <f t="shared" ca="1" si="67"/>
        <v>8</v>
      </c>
      <c r="L116" s="50">
        <f t="shared" si="46"/>
        <v>23.983333333333334</v>
      </c>
      <c r="M116" s="50">
        <f t="shared" si="47"/>
        <v>1.9833333333333343</v>
      </c>
      <c r="N116" s="49">
        <f t="shared" ca="1" si="48"/>
        <v>0</v>
      </c>
      <c r="O116" s="51">
        <f t="shared" ca="1" si="49"/>
        <v>15.983333333333334</v>
      </c>
      <c r="P116" s="49">
        <f t="shared" si="61"/>
        <v>0</v>
      </c>
      <c r="Q116" s="49">
        <f t="shared" si="62"/>
        <v>0</v>
      </c>
      <c r="R116" s="49">
        <f t="shared" si="63"/>
        <v>0</v>
      </c>
      <c r="S116" s="49">
        <f t="shared" si="64"/>
        <v>0</v>
      </c>
      <c r="T116" s="49"/>
    </row>
    <row r="117" spans="1:20" x14ac:dyDescent="0.2">
      <c r="A117" s="30">
        <v>42851</v>
      </c>
      <c r="B117" s="67" t="str">
        <f t="shared" si="65"/>
        <v>Aprilie</v>
      </c>
      <c r="C117" s="8">
        <f t="shared" si="60"/>
        <v>26</v>
      </c>
      <c r="D117" s="8" t="s">
        <v>143</v>
      </c>
      <c r="E117" s="49" t="str">
        <f t="shared" si="66"/>
        <v>Mi</v>
      </c>
      <c r="F117" s="48" t="s">
        <v>59</v>
      </c>
      <c r="G117" s="76">
        <v>6.9444444444444447E-4</v>
      </c>
      <c r="H117" s="76">
        <v>0.95833333333333337</v>
      </c>
      <c r="I117" s="49"/>
      <c r="J117" s="49">
        <v>2</v>
      </c>
      <c r="K117" s="50">
        <f t="shared" ca="1" si="67"/>
        <v>8</v>
      </c>
      <c r="L117" s="50">
        <f t="shared" si="46"/>
        <v>22.983333333333334</v>
      </c>
      <c r="M117" s="50">
        <f t="shared" si="47"/>
        <v>6.9833333333333352</v>
      </c>
      <c r="N117" s="49">
        <f t="shared" ca="1" si="48"/>
        <v>0</v>
      </c>
      <c r="O117" s="51">
        <f t="shared" ca="1" si="49"/>
        <v>14.983333333333334</v>
      </c>
      <c r="P117" s="49">
        <f t="shared" si="61"/>
        <v>0</v>
      </c>
      <c r="Q117" s="49">
        <f t="shared" si="62"/>
        <v>0</v>
      </c>
      <c r="R117" s="49">
        <f t="shared" si="63"/>
        <v>0</v>
      </c>
      <c r="S117" s="49">
        <f t="shared" si="64"/>
        <v>0</v>
      </c>
      <c r="T117" s="49"/>
    </row>
    <row r="118" spans="1:20" x14ac:dyDescent="0.2">
      <c r="A118" s="30">
        <v>42852</v>
      </c>
      <c r="B118" s="67" t="str">
        <f t="shared" si="65"/>
        <v>Aprilie</v>
      </c>
      <c r="C118" s="8">
        <f t="shared" si="60"/>
        <v>27</v>
      </c>
      <c r="D118" s="8" t="s">
        <v>143</v>
      </c>
      <c r="E118" s="49" t="str">
        <f t="shared" si="66"/>
        <v>Jo</v>
      </c>
      <c r="F118" s="48" t="s">
        <v>59</v>
      </c>
      <c r="G118" s="76">
        <v>0.33333333333333331</v>
      </c>
      <c r="H118" s="76">
        <v>0</v>
      </c>
      <c r="I118" s="49"/>
      <c r="J118" s="49">
        <v>2</v>
      </c>
      <c r="K118" s="50">
        <f t="shared" ca="1" si="67"/>
        <v>8</v>
      </c>
      <c r="L118" s="50">
        <f t="shared" si="46"/>
        <v>16</v>
      </c>
      <c r="M118" s="50">
        <f t="shared" si="47"/>
        <v>2.0000000000000009</v>
      </c>
      <c r="N118" s="49">
        <f t="shared" ca="1" si="48"/>
        <v>0</v>
      </c>
      <c r="O118" s="51">
        <f t="shared" ca="1" si="49"/>
        <v>8</v>
      </c>
      <c r="P118" s="49">
        <f t="shared" si="61"/>
        <v>0</v>
      </c>
      <c r="Q118" s="49">
        <f t="shared" si="62"/>
        <v>0</v>
      </c>
      <c r="R118" s="49">
        <f t="shared" si="63"/>
        <v>0</v>
      </c>
      <c r="S118" s="49">
        <f t="shared" si="64"/>
        <v>0</v>
      </c>
      <c r="T118" s="49"/>
    </row>
    <row r="119" spans="1:20" x14ac:dyDescent="0.2">
      <c r="A119" s="30">
        <v>42853</v>
      </c>
      <c r="B119" s="67" t="str">
        <f t="shared" si="65"/>
        <v>Aprilie</v>
      </c>
      <c r="C119" s="8">
        <f t="shared" si="60"/>
        <v>28</v>
      </c>
      <c r="D119" s="8" t="s">
        <v>144</v>
      </c>
      <c r="E119" s="49" t="str">
        <f t="shared" si="66"/>
        <v>Vi</v>
      </c>
      <c r="F119" s="48" t="s">
        <v>59</v>
      </c>
      <c r="G119" s="76">
        <v>6.9444444444444447E-4</v>
      </c>
      <c r="H119" s="76">
        <v>0</v>
      </c>
      <c r="I119" s="49"/>
      <c r="J119" s="49">
        <v>2</v>
      </c>
      <c r="K119" s="50">
        <f t="shared" ca="1" si="67"/>
        <v>8</v>
      </c>
      <c r="L119" s="50">
        <f t="shared" si="46"/>
        <v>23.983333333333334</v>
      </c>
      <c r="M119" s="50">
        <f t="shared" si="47"/>
        <v>1.9833333333333343</v>
      </c>
      <c r="N119" s="49">
        <f t="shared" ca="1" si="48"/>
        <v>0</v>
      </c>
      <c r="O119" s="51">
        <f t="shared" ca="1" si="49"/>
        <v>15.983333333333334</v>
      </c>
      <c r="P119" s="49">
        <f t="shared" si="61"/>
        <v>0</v>
      </c>
      <c r="Q119" s="49">
        <f t="shared" si="62"/>
        <v>0</v>
      </c>
      <c r="R119" s="49">
        <f t="shared" si="63"/>
        <v>0</v>
      </c>
      <c r="S119" s="49">
        <f t="shared" si="64"/>
        <v>0</v>
      </c>
      <c r="T119" s="49"/>
    </row>
    <row r="120" spans="1:20" x14ac:dyDescent="0.2">
      <c r="A120" s="30">
        <v>42854</v>
      </c>
      <c r="B120" s="67" t="str">
        <f t="shared" si="65"/>
        <v>Aprilie</v>
      </c>
      <c r="C120" s="8">
        <f t="shared" si="60"/>
        <v>29</v>
      </c>
      <c r="D120" s="8"/>
      <c r="E120" s="49" t="str">
        <f t="shared" si="66"/>
        <v>Sa</v>
      </c>
      <c r="F120" s="48" t="s">
        <v>59</v>
      </c>
      <c r="G120" s="49"/>
      <c r="H120" s="49"/>
      <c r="I120" s="49"/>
      <c r="J120" s="49"/>
      <c r="K120" s="50">
        <f t="shared" ca="1" si="67"/>
        <v>0</v>
      </c>
      <c r="L120" s="50">
        <f t="shared" si="46"/>
        <v>0</v>
      </c>
      <c r="M120" s="50">
        <f t="shared" si="47"/>
        <v>0</v>
      </c>
      <c r="N120" s="49">
        <f t="shared" ca="1" si="48"/>
        <v>0</v>
      </c>
      <c r="O120" s="51">
        <f t="shared" ca="1" si="49"/>
        <v>0</v>
      </c>
      <c r="P120" s="49">
        <f t="shared" si="61"/>
        <v>0</v>
      </c>
      <c r="Q120" s="49">
        <f t="shared" si="62"/>
        <v>0</v>
      </c>
      <c r="R120" s="49">
        <f t="shared" si="63"/>
        <v>0</v>
      </c>
      <c r="S120" s="49">
        <f t="shared" si="64"/>
        <v>0</v>
      </c>
      <c r="T120" s="49"/>
    </row>
    <row r="121" spans="1:20" x14ac:dyDescent="0.2">
      <c r="A121" s="30">
        <v>42855</v>
      </c>
      <c r="B121" s="67" t="str">
        <f t="shared" si="65"/>
        <v>Aprilie</v>
      </c>
      <c r="C121" s="8">
        <f t="shared" si="60"/>
        <v>30</v>
      </c>
      <c r="D121" s="8"/>
      <c r="E121" s="49" t="str">
        <f t="shared" si="66"/>
        <v>Du</v>
      </c>
      <c r="F121" s="48" t="s">
        <v>59</v>
      </c>
      <c r="G121" s="49"/>
      <c r="H121" s="49"/>
      <c r="I121" s="49"/>
      <c r="J121" s="49"/>
      <c r="K121" s="50">
        <f t="shared" ca="1" si="67"/>
        <v>0</v>
      </c>
      <c r="L121" s="50">
        <f t="shared" si="46"/>
        <v>0</v>
      </c>
      <c r="M121" s="50">
        <f t="shared" si="47"/>
        <v>0</v>
      </c>
      <c r="N121" s="49">
        <f t="shared" ca="1" si="48"/>
        <v>0</v>
      </c>
      <c r="O121" s="51">
        <f t="shared" ca="1" si="49"/>
        <v>0</v>
      </c>
      <c r="P121" s="49">
        <f t="shared" si="61"/>
        <v>0</v>
      </c>
      <c r="Q121" s="49">
        <f t="shared" si="62"/>
        <v>0</v>
      </c>
      <c r="R121" s="49">
        <f t="shared" si="63"/>
        <v>0</v>
      </c>
      <c r="S121" s="49">
        <f t="shared" si="64"/>
        <v>0</v>
      </c>
      <c r="T121" s="49"/>
    </row>
    <row r="122" spans="1:20" hidden="1" x14ac:dyDescent="0.2">
      <c r="A122" s="30">
        <v>42856</v>
      </c>
      <c r="B122" s="67" t="str">
        <f t="shared" si="65"/>
        <v>Mai</v>
      </c>
      <c r="C122" s="8">
        <f t="shared" si="60"/>
        <v>1</v>
      </c>
      <c r="D122" s="8" t="s">
        <v>145</v>
      </c>
      <c r="E122" s="49" t="str">
        <f t="shared" si="66"/>
        <v>Lu</v>
      </c>
      <c r="F122" s="48" t="s">
        <v>59</v>
      </c>
      <c r="G122" s="76">
        <v>0.625</v>
      </c>
      <c r="H122" s="76">
        <v>0.95833333333333337</v>
      </c>
      <c r="I122" s="49" t="s">
        <v>26</v>
      </c>
      <c r="J122" s="49">
        <v>1</v>
      </c>
      <c r="K122" s="50">
        <f t="shared" ca="1" si="67"/>
        <v>0</v>
      </c>
      <c r="L122" s="50">
        <f t="shared" si="46"/>
        <v>8</v>
      </c>
      <c r="M122" s="50">
        <f t="shared" si="47"/>
        <v>0</v>
      </c>
      <c r="N122" s="49">
        <f t="shared" ca="1" si="48"/>
        <v>8</v>
      </c>
      <c r="O122" s="51">
        <f t="shared" si="49"/>
        <v>0</v>
      </c>
      <c r="P122" s="49">
        <f t="shared" si="61"/>
        <v>0</v>
      </c>
      <c r="Q122" s="49">
        <f t="shared" si="62"/>
        <v>0</v>
      </c>
      <c r="R122" s="49">
        <f t="shared" si="63"/>
        <v>1</v>
      </c>
      <c r="S122" s="49">
        <f t="shared" si="64"/>
        <v>0</v>
      </c>
      <c r="T122" s="49"/>
    </row>
    <row r="123" spans="1:20" hidden="1" x14ac:dyDescent="0.2">
      <c r="A123" s="30">
        <v>42857</v>
      </c>
      <c r="B123" s="67" t="str">
        <f t="shared" si="65"/>
        <v>Mai</v>
      </c>
      <c r="C123" s="8">
        <f t="shared" si="60"/>
        <v>2</v>
      </c>
      <c r="D123" s="8" t="s">
        <v>145</v>
      </c>
      <c r="E123" s="49" t="str">
        <f t="shared" si="66"/>
        <v>Ma</v>
      </c>
      <c r="F123" s="48" t="s">
        <v>59</v>
      </c>
      <c r="G123" s="76">
        <v>0.375</v>
      </c>
      <c r="H123" s="76">
        <v>0.70833333333333337</v>
      </c>
      <c r="I123" s="49"/>
      <c r="J123" s="49">
        <v>1</v>
      </c>
      <c r="K123" s="50">
        <f t="shared" ca="1" si="67"/>
        <v>8</v>
      </c>
      <c r="L123" s="50">
        <f t="shared" si="46"/>
        <v>8</v>
      </c>
      <c r="M123" s="50">
        <f t="shared" si="47"/>
        <v>0</v>
      </c>
      <c r="N123" s="49">
        <f t="shared" ca="1" si="48"/>
        <v>0</v>
      </c>
      <c r="O123" s="51">
        <f t="shared" ca="1" si="49"/>
        <v>0</v>
      </c>
      <c r="P123" s="49">
        <f t="shared" si="61"/>
        <v>0</v>
      </c>
      <c r="Q123" s="49">
        <f t="shared" si="62"/>
        <v>0</v>
      </c>
      <c r="R123" s="49">
        <f t="shared" si="63"/>
        <v>0</v>
      </c>
      <c r="S123" s="49">
        <f t="shared" si="64"/>
        <v>0</v>
      </c>
      <c r="T123" s="49"/>
    </row>
    <row r="124" spans="1:20" hidden="1" x14ac:dyDescent="0.2">
      <c r="A124" s="30">
        <v>42858</v>
      </c>
      <c r="B124" s="67" t="str">
        <f t="shared" si="65"/>
        <v>Mai</v>
      </c>
      <c r="C124" s="8">
        <f t="shared" si="60"/>
        <v>3</v>
      </c>
      <c r="D124" s="8"/>
      <c r="E124" s="49" t="str">
        <f t="shared" si="66"/>
        <v>Mi</v>
      </c>
      <c r="F124" s="48" t="s">
        <v>59</v>
      </c>
      <c r="G124" s="49"/>
      <c r="H124" s="49"/>
      <c r="I124" s="49"/>
      <c r="J124" s="49"/>
      <c r="K124" s="50">
        <f t="shared" ca="1" si="67"/>
        <v>8</v>
      </c>
      <c r="L124" s="50">
        <f t="shared" si="46"/>
        <v>0</v>
      </c>
      <c r="M124" s="50">
        <f t="shared" si="47"/>
        <v>0</v>
      </c>
      <c r="N124" s="49">
        <f t="shared" ca="1" si="48"/>
        <v>0</v>
      </c>
      <c r="O124" s="51">
        <f t="shared" ca="1" si="49"/>
        <v>-8</v>
      </c>
      <c r="P124" s="49">
        <f t="shared" si="61"/>
        <v>0</v>
      </c>
      <c r="Q124" s="49">
        <f t="shared" si="62"/>
        <v>0</v>
      </c>
      <c r="R124" s="49">
        <f t="shared" si="63"/>
        <v>0</v>
      </c>
      <c r="S124" s="49">
        <f t="shared" si="64"/>
        <v>0</v>
      </c>
      <c r="T124" s="49"/>
    </row>
    <row r="125" spans="1:20" hidden="1" x14ac:dyDescent="0.2">
      <c r="A125" s="30">
        <v>42859</v>
      </c>
      <c r="B125" s="67" t="str">
        <f t="shared" si="65"/>
        <v>Mai</v>
      </c>
      <c r="C125" s="8">
        <f t="shared" si="60"/>
        <v>4</v>
      </c>
      <c r="D125" s="8"/>
      <c r="E125" s="49" t="str">
        <f t="shared" si="66"/>
        <v>Jo</v>
      </c>
      <c r="F125" s="48" t="s">
        <v>59</v>
      </c>
      <c r="G125" s="49"/>
      <c r="H125" s="49"/>
      <c r="I125" s="49"/>
      <c r="J125" s="49"/>
      <c r="K125" s="50">
        <f t="shared" ca="1" si="67"/>
        <v>8</v>
      </c>
      <c r="L125" s="50">
        <f t="shared" si="46"/>
        <v>0</v>
      </c>
      <c r="M125" s="50">
        <f t="shared" si="47"/>
        <v>0</v>
      </c>
      <c r="N125" s="49">
        <f t="shared" ca="1" si="48"/>
        <v>0</v>
      </c>
      <c r="O125" s="51">
        <f t="shared" ca="1" si="49"/>
        <v>-8</v>
      </c>
      <c r="P125" s="49">
        <f t="shared" si="61"/>
        <v>0</v>
      </c>
      <c r="Q125" s="49">
        <f t="shared" si="62"/>
        <v>0</v>
      </c>
      <c r="R125" s="49">
        <f t="shared" si="63"/>
        <v>0</v>
      </c>
      <c r="S125" s="49">
        <f t="shared" si="64"/>
        <v>0</v>
      </c>
      <c r="T125" s="49"/>
    </row>
    <row r="126" spans="1:20" hidden="1" x14ac:dyDescent="0.2">
      <c r="A126" s="30">
        <v>42860</v>
      </c>
      <c r="B126" s="67" t="str">
        <f t="shared" si="65"/>
        <v>Mai</v>
      </c>
      <c r="C126" s="8">
        <f t="shared" si="60"/>
        <v>5</v>
      </c>
      <c r="D126" s="8"/>
      <c r="E126" s="49" t="str">
        <f t="shared" si="66"/>
        <v>Vi</v>
      </c>
      <c r="F126" s="48" t="s">
        <v>59</v>
      </c>
      <c r="G126" s="49"/>
      <c r="H126" s="49"/>
      <c r="I126" s="49"/>
      <c r="J126" s="49"/>
      <c r="K126" s="50">
        <f t="shared" ca="1" si="67"/>
        <v>8</v>
      </c>
      <c r="L126" s="50">
        <f t="shared" si="46"/>
        <v>0</v>
      </c>
      <c r="M126" s="50">
        <f t="shared" si="47"/>
        <v>0</v>
      </c>
      <c r="N126" s="49">
        <f t="shared" ca="1" si="48"/>
        <v>0</v>
      </c>
      <c r="O126" s="51">
        <f t="shared" ca="1" si="49"/>
        <v>-8</v>
      </c>
      <c r="P126" s="49">
        <f t="shared" si="61"/>
        <v>0</v>
      </c>
      <c r="Q126" s="49">
        <f t="shared" si="62"/>
        <v>0</v>
      </c>
      <c r="R126" s="49">
        <f t="shared" si="63"/>
        <v>0</v>
      </c>
      <c r="S126" s="49">
        <f t="shared" si="64"/>
        <v>0</v>
      </c>
      <c r="T126" s="49"/>
    </row>
    <row r="127" spans="1:20" hidden="1" x14ac:dyDescent="0.2">
      <c r="A127" s="30">
        <v>42861</v>
      </c>
      <c r="B127" s="67" t="str">
        <f t="shared" si="65"/>
        <v>Mai</v>
      </c>
      <c r="C127" s="8">
        <f t="shared" si="60"/>
        <v>6</v>
      </c>
      <c r="D127" s="8"/>
      <c r="E127" s="49" t="str">
        <f t="shared" si="66"/>
        <v>Sa</v>
      </c>
      <c r="F127" s="48" t="s">
        <v>59</v>
      </c>
      <c r="G127" s="49"/>
      <c r="H127" s="49"/>
      <c r="I127" s="49"/>
      <c r="J127" s="49"/>
      <c r="K127" s="50">
        <f t="shared" ca="1" si="67"/>
        <v>0</v>
      </c>
      <c r="L127" s="50">
        <f t="shared" si="46"/>
        <v>0</v>
      </c>
      <c r="M127" s="50">
        <f t="shared" si="47"/>
        <v>0</v>
      </c>
      <c r="N127" s="49">
        <f t="shared" ca="1" si="48"/>
        <v>0</v>
      </c>
      <c r="O127" s="51">
        <f t="shared" ca="1" si="49"/>
        <v>0</v>
      </c>
      <c r="P127" s="49">
        <f t="shared" si="61"/>
        <v>0</v>
      </c>
      <c r="Q127" s="49">
        <f t="shared" si="62"/>
        <v>0</v>
      </c>
      <c r="R127" s="49">
        <f t="shared" si="63"/>
        <v>0</v>
      </c>
      <c r="S127" s="49">
        <f t="shared" si="64"/>
        <v>0</v>
      </c>
      <c r="T127" s="49"/>
    </row>
    <row r="128" spans="1:20" hidden="1" x14ac:dyDescent="0.2">
      <c r="A128" s="30">
        <v>42862</v>
      </c>
      <c r="B128" s="67" t="str">
        <f t="shared" si="65"/>
        <v>Mai</v>
      </c>
      <c r="C128" s="8">
        <f t="shared" si="60"/>
        <v>7</v>
      </c>
      <c r="D128" s="8"/>
      <c r="E128" s="49" t="str">
        <f t="shared" si="66"/>
        <v>Du</v>
      </c>
      <c r="F128" s="48" t="s">
        <v>59</v>
      </c>
      <c r="G128" s="49"/>
      <c r="H128" s="49"/>
      <c r="I128" s="49"/>
      <c r="J128" s="49"/>
      <c r="K128" s="50">
        <f t="shared" ca="1" si="67"/>
        <v>0</v>
      </c>
      <c r="L128" s="50">
        <f t="shared" si="46"/>
        <v>0</v>
      </c>
      <c r="M128" s="50">
        <f t="shared" si="47"/>
        <v>0</v>
      </c>
      <c r="N128" s="49">
        <f t="shared" ca="1" si="48"/>
        <v>0</v>
      </c>
      <c r="O128" s="51">
        <f t="shared" ca="1" si="49"/>
        <v>0</v>
      </c>
      <c r="P128" s="49">
        <f t="shared" si="61"/>
        <v>0</v>
      </c>
      <c r="Q128" s="49">
        <f t="shared" si="62"/>
        <v>0</v>
      </c>
      <c r="R128" s="49">
        <f t="shared" si="63"/>
        <v>0</v>
      </c>
      <c r="S128" s="49">
        <f t="shared" si="64"/>
        <v>0</v>
      </c>
      <c r="T128" s="49"/>
    </row>
    <row r="129" spans="1:20" hidden="1" x14ac:dyDescent="0.2">
      <c r="A129" s="30">
        <v>42863</v>
      </c>
      <c r="B129" s="67" t="str">
        <f t="shared" si="65"/>
        <v>Mai</v>
      </c>
      <c r="C129" s="8">
        <f t="shared" si="60"/>
        <v>8</v>
      </c>
      <c r="D129" s="8"/>
      <c r="E129" s="49" t="str">
        <f t="shared" si="66"/>
        <v>Lu</v>
      </c>
      <c r="F129" s="48" t="s">
        <v>59</v>
      </c>
      <c r="G129" s="49"/>
      <c r="H129" s="49"/>
      <c r="I129" s="49"/>
      <c r="J129" s="49"/>
      <c r="K129" s="50">
        <f t="shared" ca="1" si="67"/>
        <v>8</v>
      </c>
      <c r="L129" s="50">
        <f t="shared" si="46"/>
        <v>0</v>
      </c>
      <c r="M129" s="50">
        <f t="shared" si="47"/>
        <v>0</v>
      </c>
      <c r="N129" s="49">
        <f t="shared" ca="1" si="48"/>
        <v>0</v>
      </c>
      <c r="O129" s="51">
        <f t="shared" ca="1" si="49"/>
        <v>-8</v>
      </c>
      <c r="P129" s="49">
        <f t="shared" si="61"/>
        <v>0</v>
      </c>
      <c r="Q129" s="49">
        <f t="shared" si="62"/>
        <v>0</v>
      </c>
      <c r="R129" s="49">
        <f t="shared" si="63"/>
        <v>0</v>
      </c>
      <c r="S129" s="49">
        <f t="shared" si="64"/>
        <v>0</v>
      </c>
      <c r="T129" s="49"/>
    </row>
    <row r="130" spans="1:20" hidden="1" x14ac:dyDescent="0.2">
      <c r="A130" s="30">
        <v>42864</v>
      </c>
      <c r="B130" s="67" t="str">
        <f t="shared" si="65"/>
        <v>Mai</v>
      </c>
      <c r="C130" s="8">
        <f t="shared" si="60"/>
        <v>9</v>
      </c>
      <c r="D130" s="8"/>
      <c r="E130" s="49" t="str">
        <f t="shared" si="66"/>
        <v>Ma</v>
      </c>
      <c r="F130" s="48" t="s">
        <v>59</v>
      </c>
      <c r="G130" s="49"/>
      <c r="H130" s="49"/>
      <c r="I130" s="49"/>
      <c r="J130" s="49"/>
      <c r="K130" s="50">
        <f t="shared" ca="1" si="67"/>
        <v>8</v>
      </c>
      <c r="L130" s="50">
        <f t="shared" ref="L130:L193" si="68">IF(LEN($G130)=0,IF($I130="ZL",$K130,0),IF($H130&gt;=$G130,($H130-$G130)*24,("24:00"*1-ABS($H130-$G130))*24))</f>
        <v>0</v>
      </c>
      <c r="M130" s="50">
        <f t="shared" ref="M130:M193" si="69">IF($L130=0,0,IF($I130="ZL",0,IF($H130="0:00"*1,("24:00"*1-MAX($G130,"22:00"*1))*24,IF($H130&gt;"22:00"*1,($H130-"22:00"*1)*24,0))+IF($G130&lt;"6:00"*1,(MIN("6:00"*1,$H130)-$G130)*24,0)))</f>
        <v>0</v>
      </c>
      <c r="N130" s="49">
        <f t="shared" ref="N130:N193" ca="1" si="70">IF(OR($E130=LEFT(INDEX(zile,6),2),$E130=LEFT(INDEX(zile,7),2),ISNUMBER(MATCH($A130,sarbatori,0))),$L130,0)</f>
        <v>0</v>
      </c>
      <c r="O130" s="51">
        <f t="shared" ref="O130:O193" ca="1" si="71">IF(LEN($I130)&gt;0,0,($L130-$K130)*NOT(OR($E130=LEFT(INDEX(zile,6),2),$E130=LEFT(INDEX(zile,7),2),ISNUMBER(MATCH($A130,sarbatori,0)))))</f>
        <v>-8</v>
      </c>
      <c r="P130" s="49">
        <f t="shared" si="61"/>
        <v>0</v>
      </c>
      <c r="Q130" s="49">
        <f t="shared" si="62"/>
        <v>0</v>
      </c>
      <c r="R130" s="49">
        <f t="shared" si="63"/>
        <v>0</v>
      </c>
      <c r="S130" s="49">
        <f t="shared" si="64"/>
        <v>0</v>
      </c>
      <c r="T130" s="49"/>
    </row>
    <row r="131" spans="1:20" hidden="1" x14ac:dyDescent="0.2">
      <c r="A131" s="30">
        <v>42865</v>
      </c>
      <c r="B131" s="67" t="str">
        <f t="shared" si="65"/>
        <v>Mai</v>
      </c>
      <c r="C131" s="8">
        <f t="shared" si="60"/>
        <v>10</v>
      </c>
      <c r="D131" s="8"/>
      <c r="E131" s="49" t="str">
        <f t="shared" si="66"/>
        <v>Mi</v>
      </c>
      <c r="F131" s="48" t="s">
        <v>59</v>
      </c>
      <c r="G131" s="49"/>
      <c r="H131" s="49"/>
      <c r="I131" s="49"/>
      <c r="J131" s="49"/>
      <c r="K131" s="50">
        <f t="shared" ca="1" si="67"/>
        <v>8</v>
      </c>
      <c r="L131" s="50">
        <f t="shared" si="68"/>
        <v>0</v>
      </c>
      <c r="M131" s="50">
        <f t="shared" si="69"/>
        <v>0</v>
      </c>
      <c r="N131" s="49">
        <f t="shared" ca="1" si="70"/>
        <v>0</v>
      </c>
      <c r="O131" s="51">
        <f t="shared" ca="1" si="71"/>
        <v>-8</v>
      </c>
      <c r="P131" s="49">
        <f t="shared" si="61"/>
        <v>0</v>
      </c>
      <c r="Q131" s="49">
        <f t="shared" si="62"/>
        <v>0</v>
      </c>
      <c r="R131" s="49">
        <f t="shared" si="63"/>
        <v>0</v>
      </c>
      <c r="S131" s="49">
        <f t="shared" si="64"/>
        <v>0</v>
      </c>
      <c r="T131" s="49"/>
    </row>
    <row r="132" spans="1:20" hidden="1" x14ac:dyDescent="0.2">
      <c r="A132" s="30">
        <v>42866</v>
      </c>
      <c r="B132" s="67" t="str">
        <f t="shared" si="65"/>
        <v>Mai</v>
      </c>
      <c r="C132" s="8">
        <f t="shared" ref="C132:C201" si="72">DAY($A132)</f>
        <v>11</v>
      </c>
      <c r="D132" s="8"/>
      <c r="E132" s="49" t="str">
        <f t="shared" si="66"/>
        <v>Jo</v>
      </c>
      <c r="F132" s="48" t="s">
        <v>59</v>
      </c>
      <c r="G132" s="49"/>
      <c r="H132" s="49"/>
      <c r="I132" s="49"/>
      <c r="J132" s="49"/>
      <c r="K132" s="50">
        <f t="shared" ca="1" si="67"/>
        <v>8</v>
      </c>
      <c r="L132" s="50">
        <f t="shared" si="68"/>
        <v>0</v>
      </c>
      <c r="M132" s="50">
        <f t="shared" si="69"/>
        <v>0</v>
      </c>
      <c r="N132" s="49">
        <f t="shared" ca="1" si="70"/>
        <v>0</v>
      </c>
      <c r="O132" s="51">
        <f t="shared" ca="1" si="71"/>
        <v>-8</v>
      </c>
      <c r="P132" s="49">
        <f t="shared" ref="P132:P201" si="73">IF($I132=P$1,1,0)</f>
        <v>0</v>
      </c>
      <c r="Q132" s="49">
        <f t="shared" ref="Q132:Q201" si="74">IF($I132=Q$1,1,0)</f>
        <v>0</v>
      </c>
      <c r="R132" s="49">
        <f t="shared" ref="R132:R201" si="75">IF($I132=R$1,1,0)</f>
        <v>0</v>
      </c>
      <c r="S132" s="49">
        <f t="shared" ref="S132:S201" si="76">IF($I132=S$1,1,0)</f>
        <v>0</v>
      </c>
      <c r="T132" s="49"/>
    </row>
    <row r="133" spans="1:20" hidden="1" x14ac:dyDescent="0.2">
      <c r="A133" s="30">
        <v>42867</v>
      </c>
      <c r="B133" s="67" t="str">
        <f t="shared" si="65"/>
        <v>Mai</v>
      </c>
      <c r="C133" s="8">
        <f t="shared" si="72"/>
        <v>12</v>
      </c>
      <c r="D133" s="8"/>
      <c r="E133" s="49" t="str">
        <f t="shared" si="66"/>
        <v>Vi</v>
      </c>
      <c r="F133" s="48" t="s">
        <v>59</v>
      </c>
      <c r="G133" s="76"/>
      <c r="H133" s="76"/>
      <c r="I133" s="49"/>
      <c r="J133" s="49"/>
      <c r="K133" s="50">
        <f t="shared" ca="1" si="67"/>
        <v>8</v>
      </c>
      <c r="L133" s="50">
        <f t="shared" si="68"/>
        <v>0</v>
      </c>
      <c r="M133" s="50">
        <f t="shared" si="69"/>
        <v>0</v>
      </c>
      <c r="N133" s="49">
        <f t="shared" ca="1" si="70"/>
        <v>0</v>
      </c>
      <c r="O133" s="51">
        <f t="shared" ca="1" si="71"/>
        <v>-8</v>
      </c>
      <c r="P133" s="49">
        <f t="shared" si="73"/>
        <v>0</v>
      </c>
      <c r="Q133" s="49">
        <f t="shared" si="74"/>
        <v>0</v>
      </c>
      <c r="R133" s="49">
        <f t="shared" si="75"/>
        <v>0</v>
      </c>
      <c r="S133" s="49">
        <f t="shared" si="76"/>
        <v>0</v>
      </c>
      <c r="T133" s="49"/>
    </row>
    <row r="134" spans="1:20" hidden="1" x14ac:dyDescent="0.2">
      <c r="A134" s="30">
        <v>42868</v>
      </c>
      <c r="B134" s="67" t="str">
        <f t="shared" si="65"/>
        <v>Mai</v>
      </c>
      <c r="C134" s="8">
        <f t="shared" si="72"/>
        <v>13</v>
      </c>
      <c r="D134" s="8"/>
      <c r="E134" s="49" t="str">
        <f t="shared" si="66"/>
        <v>Sa</v>
      </c>
      <c r="F134" s="48" t="s">
        <v>59</v>
      </c>
      <c r="G134" s="76"/>
      <c r="H134" s="76"/>
      <c r="I134" s="49"/>
      <c r="J134" s="49"/>
      <c r="K134" s="50">
        <f t="shared" ca="1" si="67"/>
        <v>0</v>
      </c>
      <c r="L134" s="50">
        <f t="shared" si="68"/>
        <v>0</v>
      </c>
      <c r="M134" s="50">
        <f t="shared" si="69"/>
        <v>0</v>
      </c>
      <c r="N134" s="49">
        <f t="shared" ca="1" si="70"/>
        <v>0</v>
      </c>
      <c r="O134" s="51">
        <f t="shared" ca="1" si="71"/>
        <v>0</v>
      </c>
      <c r="P134" s="49">
        <f t="shared" si="73"/>
        <v>0</v>
      </c>
      <c r="Q134" s="49">
        <f t="shared" si="74"/>
        <v>0</v>
      </c>
      <c r="R134" s="49">
        <f t="shared" si="75"/>
        <v>0</v>
      </c>
      <c r="S134" s="49">
        <f t="shared" si="76"/>
        <v>0</v>
      </c>
      <c r="T134" s="49"/>
    </row>
    <row r="135" spans="1:20" hidden="1" x14ac:dyDescent="0.2">
      <c r="A135" s="30">
        <v>42869</v>
      </c>
      <c r="B135" s="67" t="str">
        <f t="shared" ref="B135:B167" si="77">INDEX(luni,MONTH($A135))</f>
        <v>Mai</v>
      </c>
      <c r="C135" s="8">
        <f t="shared" si="72"/>
        <v>14</v>
      </c>
      <c r="D135" s="8"/>
      <c r="E135" s="49" t="str">
        <f t="shared" ref="E135:E167" si="78">IF(LEN($A135)=0,"",LEFT(INDEX(zile,WEEKDAY($A135,2)),2))</f>
        <v>Du</v>
      </c>
      <c r="F135" s="48" t="s">
        <v>59</v>
      </c>
      <c r="G135" s="76"/>
      <c r="H135" s="76"/>
      <c r="I135" s="49"/>
      <c r="J135" s="49"/>
      <c r="K135" s="50">
        <f t="shared" ref="K135:K167" ca="1" si="79">INDEX(salariati,MATCH($F135,INDEX(salariati,,1),0),2)*NOT(OR($E135=LEFT(INDEX(zile,6),2),$E135=LEFT(INDEX(zile,7),2),ISNUMBER(MATCH($A135,sarbatori,0)),$I135="CO"))</f>
        <v>0</v>
      </c>
      <c r="L135" s="50">
        <f t="shared" si="68"/>
        <v>0</v>
      </c>
      <c r="M135" s="50">
        <f t="shared" si="69"/>
        <v>0</v>
      </c>
      <c r="N135" s="49">
        <f t="shared" ca="1" si="70"/>
        <v>0</v>
      </c>
      <c r="O135" s="51">
        <f t="shared" ca="1" si="71"/>
        <v>0</v>
      </c>
      <c r="P135" s="49">
        <f t="shared" si="73"/>
        <v>0</v>
      </c>
      <c r="Q135" s="49">
        <f t="shared" si="74"/>
        <v>0</v>
      </c>
      <c r="R135" s="49">
        <f t="shared" si="75"/>
        <v>0</v>
      </c>
      <c r="S135" s="49">
        <f t="shared" si="76"/>
        <v>0</v>
      </c>
      <c r="T135" s="49"/>
    </row>
    <row r="136" spans="1:20" hidden="1" x14ac:dyDescent="0.2">
      <c r="A136" s="30">
        <v>42870</v>
      </c>
      <c r="B136" s="67" t="str">
        <f t="shared" si="77"/>
        <v>Mai</v>
      </c>
      <c r="C136" s="8">
        <f t="shared" si="72"/>
        <v>15</v>
      </c>
      <c r="D136" s="8"/>
      <c r="E136" s="49" t="str">
        <f t="shared" si="78"/>
        <v>Lu</v>
      </c>
      <c r="F136" s="48" t="s">
        <v>59</v>
      </c>
      <c r="G136" s="76"/>
      <c r="H136" s="76"/>
      <c r="I136" s="49"/>
      <c r="J136" s="49"/>
      <c r="K136" s="50">
        <f t="shared" ca="1" si="79"/>
        <v>8</v>
      </c>
      <c r="L136" s="50">
        <f t="shared" si="68"/>
        <v>0</v>
      </c>
      <c r="M136" s="50">
        <f t="shared" si="69"/>
        <v>0</v>
      </c>
      <c r="N136" s="49">
        <f t="shared" ca="1" si="70"/>
        <v>0</v>
      </c>
      <c r="O136" s="51">
        <f t="shared" ca="1" si="71"/>
        <v>-8</v>
      </c>
      <c r="P136" s="49">
        <f t="shared" si="73"/>
        <v>0</v>
      </c>
      <c r="Q136" s="49">
        <f t="shared" si="74"/>
        <v>0</v>
      </c>
      <c r="R136" s="49">
        <f t="shared" si="75"/>
        <v>0</v>
      </c>
      <c r="S136" s="49">
        <f t="shared" si="76"/>
        <v>0</v>
      </c>
      <c r="T136" s="49"/>
    </row>
    <row r="137" spans="1:20" hidden="1" x14ac:dyDescent="0.2">
      <c r="A137" s="30">
        <v>42871</v>
      </c>
      <c r="B137" s="67" t="str">
        <f t="shared" si="77"/>
        <v>Mai</v>
      </c>
      <c r="C137" s="8">
        <f t="shared" si="72"/>
        <v>16</v>
      </c>
      <c r="D137" s="8"/>
      <c r="E137" s="49" t="str">
        <f t="shared" si="78"/>
        <v>Ma</v>
      </c>
      <c r="F137" s="48" t="s">
        <v>59</v>
      </c>
      <c r="G137" s="76"/>
      <c r="H137" s="76"/>
      <c r="I137" s="49"/>
      <c r="J137" s="49"/>
      <c r="K137" s="50">
        <f t="shared" ca="1" si="79"/>
        <v>8</v>
      </c>
      <c r="L137" s="50">
        <f t="shared" si="68"/>
        <v>0</v>
      </c>
      <c r="M137" s="50">
        <f t="shared" si="69"/>
        <v>0</v>
      </c>
      <c r="N137" s="49">
        <f t="shared" ca="1" si="70"/>
        <v>0</v>
      </c>
      <c r="O137" s="51">
        <f t="shared" ca="1" si="71"/>
        <v>-8</v>
      </c>
      <c r="P137" s="49">
        <f t="shared" si="73"/>
        <v>0</v>
      </c>
      <c r="Q137" s="49">
        <f t="shared" si="74"/>
        <v>0</v>
      </c>
      <c r="R137" s="49">
        <f t="shared" si="75"/>
        <v>0</v>
      </c>
      <c r="S137" s="49">
        <f t="shared" si="76"/>
        <v>0</v>
      </c>
      <c r="T137" s="49"/>
    </row>
    <row r="138" spans="1:20" hidden="1" x14ac:dyDescent="0.2">
      <c r="A138" s="30">
        <v>42872</v>
      </c>
      <c r="B138" s="67" t="str">
        <f t="shared" si="77"/>
        <v>Mai</v>
      </c>
      <c r="C138" s="8">
        <f t="shared" si="72"/>
        <v>17</v>
      </c>
      <c r="D138" s="8"/>
      <c r="E138" s="49" t="str">
        <f t="shared" si="78"/>
        <v>Mi</v>
      </c>
      <c r="F138" s="48" t="s">
        <v>59</v>
      </c>
      <c r="G138" s="49"/>
      <c r="H138" s="49"/>
      <c r="I138" s="49"/>
      <c r="J138" s="49"/>
      <c r="K138" s="50">
        <f t="shared" ca="1" si="79"/>
        <v>8</v>
      </c>
      <c r="L138" s="50">
        <f t="shared" si="68"/>
        <v>0</v>
      </c>
      <c r="M138" s="50">
        <f t="shared" si="69"/>
        <v>0</v>
      </c>
      <c r="N138" s="49">
        <f t="shared" ca="1" si="70"/>
        <v>0</v>
      </c>
      <c r="O138" s="51">
        <f t="shared" ca="1" si="71"/>
        <v>-8</v>
      </c>
      <c r="P138" s="49">
        <f t="shared" si="73"/>
        <v>0</v>
      </c>
      <c r="Q138" s="49">
        <f t="shared" si="74"/>
        <v>0</v>
      </c>
      <c r="R138" s="49">
        <f t="shared" si="75"/>
        <v>0</v>
      </c>
      <c r="S138" s="49">
        <f t="shared" si="76"/>
        <v>0</v>
      </c>
      <c r="T138" s="49"/>
    </row>
    <row r="139" spans="1:20" hidden="1" x14ac:dyDescent="0.2">
      <c r="A139" s="30">
        <v>42873</v>
      </c>
      <c r="B139" s="67" t="str">
        <f t="shared" si="77"/>
        <v>Mai</v>
      </c>
      <c r="C139" s="8">
        <f t="shared" si="72"/>
        <v>18</v>
      </c>
      <c r="D139" s="8"/>
      <c r="E139" s="49" t="str">
        <f t="shared" si="78"/>
        <v>Jo</v>
      </c>
      <c r="F139" s="48" t="s">
        <v>59</v>
      </c>
      <c r="G139" s="49"/>
      <c r="H139" s="49"/>
      <c r="I139" s="49"/>
      <c r="J139" s="49"/>
      <c r="K139" s="50">
        <f t="shared" ca="1" si="79"/>
        <v>8</v>
      </c>
      <c r="L139" s="50">
        <f t="shared" si="68"/>
        <v>0</v>
      </c>
      <c r="M139" s="50">
        <f t="shared" si="69"/>
        <v>0</v>
      </c>
      <c r="N139" s="49">
        <f t="shared" ca="1" si="70"/>
        <v>0</v>
      </c>
      <c r="O139" s="51">
        <f t="shared" ca="1" si="71"/>
        <v>-8</v>
      </c>
      <c r="P139" s="49">
        <f t="shared" si="73"/>
        <v>0</v>
      </c>
      <c r="Q139" s="49">
        <f t="shared" si="74"/>
        <v>0</v>
      </c>
      <c r="R139" s="49">
        <f t="shared" si="75"/>
        <v>0</v>
      </c>
      <c r="S139" s="49">
        <f t="shared" si="76"/>
        <v>0</v>
      </c>
      <c r="T139" s="49"/>
    </row>
    <row r="140" spans="1:20" hidden="1" x14ac:dyDescent="0.2">
      <c r="A140" s="30">
        <v>42874</v>
      </c>
      <c r="B140" s="67" t="str">
        <f t="shared" si="77"/>
        <v>Mai</v>
      </c>
      <c r="C140" s="8">
        <f t="shared" si="72"/>
        <v>19</v>
      </c>
      <c r="D140" s="8"/>
      <c r="E140" s="49" t="str">
        <f t="shared" si="78"/>
        <v>Vi</v>
      </c>
      <c r="F140" s="48" t="s">
        <v>59</v>
      </c>
      <c r="G140" s="76"/>
      <c r="H140" s="76"/>
      <c r="I140" s="49"/>
      <c r="J140" s="49"/>
      <c r="K140" s="50">
        <f t="shared" ca="1" si="79"/>
        <v>8</v>
      </c>
      <c r="L140" s="50">
        <f t="shared" si="68"/>
        <v>0</v>
      </c>
      <c r="M140" s="50">
        <f t="shared" si="69"/>
        <v>0</v>
      </c>
      <c r="N140" s="49">
        <f t="shared" ca="1" si="70"/>
        <v>0</v>
      </c>
      <c r="O140" s="51">
        <f t="shared" ca="1" si="71"/>
        <v>-8</v>
      </c>
      <c r="P140" s="49">
        <f t="shared" si="73"/>
        <v>0</v>
      </c>
      <c r="Q140" s="49">
        <f t="shared" si="74"/>
        <v>0</v>
      </c>
      <c r="R140" s="49">
        <f t="shared" si="75"/>
        <v>0</v>
      </c>
      <c r="S140" s="49">
        <f t="shared" si="76"/>
        <v>0</v>
      </c>
      <c r="T140" s="49"/>
    </row>
    <row r="141" spans="1:20" hidden="1" x14ac:dyDescent="0.2">
      <c r="A141" s="30">
        <v>42875</v>
      </c>
      <c r="B141" s="67" t="str">
        <f t="shared" si="77"/>
        <v>Mai</v>
      </c>
      <c r="C141" s="8">
        <f t="shared" si="72"/>
        <v>20</v>
      </c>
      <c r="D141" s="8"/>
      <c r="E141" s="49" t="str">
        <f t="shared" si="78"/>
        <v>Sa</v>
      </c>
      <c r="F141" s="48" t="s">
        <v>59</v>
      </c>
      <c r="G141" s="49"/>
      <c r="H141" s="49"/>
      <c r="I141" s="49"/>
      <c r="J141" s="49"/>
      <c r="K141" s="50">
        <f t="shared" ca="1" si="79"/>
        <v>0</v>
      </c>
      <c r="L141" s="50">
        <f t="shared" si="68"/>
        <v>0</v>
      </c>
      <c r="M141" s="50">
        <f t="shared" si="69"/>
        <v>0</v>
      </c>
      <c r="N141" s="49">
        <f t="shared" ca="1" si="70"/>
        <v>0</v>
      </c>
      <c r="O141" s="51">
        <f t="shared" ca="1" si="71"/>
        <v>0</v>
      </c>
      <c r="P141" s="49">
        <f t="shared" si="73"/>
        <v>0</v>
      </c>
      <c r="Q141" s="49">
        <f t="shared" si="74"/>
        <v>0</v>
      </c>
      <c r="R141" s="49">
        <f t="shared" si="75"/>
        <v>0</v>
      </c>
      <c r="S141" s="49">
        <f t="shared" si="76"/>
        <v>0</v>
      </c>
      <c r="T141" s="49"/>
    </row>
    <row r="142" spans="1:20" hidden="1" x14ac:dyDescent="0.2">
      <c r="A142" s="30">
        <v>42876</v>
      </c>
      <c r="B142" s="67" t="str">
        <f t="shared" si="77"/>
        <v>Mai</v>
      </c>
      <c r="C142" s="8">
        <f t="shared" si="72"/>
        <v>21</v>
      </c>
      <c r="D142" s="8"/>
      <c r="E142" s="49" t="str">
        <f t="shared" si="78"/>
        <v>Du</v>
      </c>
      <c r="F142" s="48" t="s">
        <v>59</v>
      </c>
      <c r="G142" s="76"/>
      <c r="H142" s="76"/>
      <c r="I142" s="49"/>
      <c r="J142" s="49"/>
      <c r="K142" s="50">
        <f t="shared" ca="1" si="79"/>
        <v>0</v>
      </c>
      <c r="L142" s="50">
        <f t="shared" si="68"/>
        <v>0</v>
      </c>
      <c r="M142" s="50">
        <f t="shared" si="69"/>
        <v>0</v>
      </c>
      <c r="N142" s="49">
        <f t="shared" ca="1" si="70"/>
        <v>0</v>
      </c>
      <c r="O142" s="51">
        <f t="shared" ca="1" si="71"/>
        <v>0</v>
      </c>
      <c r="P142" s="49">
        <f t="shared" si="73"/>
        <v>0</v>
      </c>
      <c r="Q142" s="49">
        <f t="shared" si="74"/>
        <v>0</v>
      </c>
      <c r="R142" s="49">
        <f t="shared" si="75"/>
        <v>0</v>
      </c>
      <c r="S142" s="49">
        <f t="shared" si="76"/>
        <v>0</v>
      </c>
      <c r="T142" s="49"/>
    </row>
    <row r="143" spans="1:20" hidden="1" x14ac:dyDescent="0.2">
      <c r="A143" s="30">
        <v>42877</v>
      </c>
      <c r="B143" s="67" t="str">
        <f t="shared" si="77"/>
        <v>Mai</v>
      </c>
      <c r="C143" s="8">
        <f t="shared" si="72"/>
        <v>22</v>
      </c>
      <c r="D143" s="8"/>
      <c r="E143" s="49" t="str">
        <f t="shared" si="78"/>
        <v>Lu</v>
      </c>
      <c r="F143" s="48" t="s">
        <v>59</v>
      </c>
      <c r="G143" s="76"/>
      <c r="H143" s="76"/>
      <c r="I143" s="49"/>
      <c r="J143" s="49"/>
      <c r="K143" s="50">
        <f t="shared" ca="1" si="79"/>
        <v>8</v>
      </c>
      <c r="L143" s="50">
        <f t="shared" si="68"/>
        <v>0</v>
      </c>
      <c r="M143" s="50">
        <f t="shared" si="69"/>
        <v>0</v>
      </c>
      <c r="N143" s="49">
        <f t="shared" ca="1" si="70"/>
        <v>0</v>
      </c>
      <c r="O143" s="51">
        <f t="shared" ca="1" si="71"/>
        <v>-8</v>
      </c>
      <c r="P143" s="49">
        <f t="shared" si="73"/>
        <v>0</v>
      </c>
      <c r="Q143" s="49">
        <f t="shared" si="74"/>
        <v>0</v>
      </c>
      <c r="R143" s="49">
        <f t="shared" si="75"/>
        <v>0</v>
      </c>
      <c r="S143" s="49">
        <f t="shared" si="76"/>
        <v>0</v>
      </c>
      <c r="T143" s="49"/>
    </row>
    <row r="144" spans="1:20" hidden="1" x14ac:dyDescent="0.2">
      <c r="A144" s="30">
        <v>42878</v>
      </c>
      <c r="B144" s="67" t="str">
        <f t="shared" si="77"/>
        <v>Mai</v>
      </c>
      <c r="C144" s="8">
        <f t="shared" si="72"/>
        <v>23</v>
      </c>
      <c r="D144" s="8"/>
      <c r="E144" s="49" t="str">
        <f t="shared" si="78"/>
        <v>Ma</v>
      </c>
      <c r="F144" s="48" t="s">
        <v>59</v>
      </c>
      <c r="G144" s="76"/>
      <c r="H144" s="76"/>
      <c r="I144" s="49"/>
      <c r="J144" s="49"/>
      <c r="K144" s="50">
        <f t="shared" ca="1" si="79"/>
        <v>8</v>
      </c>
      <c r="L144" s="50">
        <f t="shared" si="68"/>
        <v>0</v>
      </c>
      <c r="M144" s="50">
        <f t="shared" si="69"/>
        <v>0</v>
      </c>
      <c r="N144" s="49">
        <f t="shared" ca="1" si="70"/>
        <v>0</v>
      </c>
      <c r="O144" s="51">
        <f t="shared" ca="1" si="71"/>
        <v>-8</v>
      </c>
      <c r="P144" s="49">
        <f t="shared" si="73"/>
        <v>0</v>
      </c>
      <c r="Q144" s="49">
        <f t="shared" si="74"/>
        <v>0</v>
      </c>
      <c r="R144" s="49">
        <f t="shared" si="75"/>
        <v>0</v>
      </c>
      <c r="S144" s="49">
        <f t="shared" si="76"/>
        <v>0</v>
      </c>
      <c r="T144" s="49"/>
    </row>
    <row r="145" spans="1:20" hidden="1" x14ac:dyDescent="0.2">
      <c r="A145" s="30">
        <v>42879</v>
      </c>
      <c r="B145" s="67" t="str">
        <f t="shared" si="77"/>
        <v>Mai</v>
      </c>
      <c r="C145" s="8">
        <f t="shared" si="72"/>
        <v>24</v>
      </c>
      <c r="D145" s="8"/>
      <c r="E145" s="49" t="str">
        <f t="shared" si="78"/>
        <v>Mi</v>
      </c>
      <c r="F145" s="48" t="s">
        <v>59</v>
      </c>
      <c r="G145" s="49"/>
      <c r="H145" s="49"/>
      <c r="I145" s="49"/>
      <c r="J145" s="49"/>
      <c r="K145" s="50">
        <f t="shared" ca="1" si="79"/>
        <v>8</v>
      </c>
      <c r="L145" s="50">
        <f t="shared" si="68"/>
        <v>0</v>
      </c>
      <c r="M145" s="50">
        <f t="shared" si="69"/>
        <v>0</v>
      </c>
      <c r="N145" s="49">
        <f t="shared" ca="1" si="70"/>
        <v>0</v>
      </c>
      <c r="O145" s="51">
        <f t="shared" ca="1" si="71"/>
        <v>-8</v>
      </c>
      <c r="P145" s="49">
        <f t="shared" si="73"/>
        <v>0</v>
      </c>
      <c r="Q145" s="49">
        <f t="shared" si="74"/>
        <v>0</v>
      </c>
      <c r="R145" s="49">
        <f t="shared" si="75"/>
        <v>0</v>
      </c>
      <c r="S145" s="49">
        <f t="shared" si="76"/>
        <v>0</v>
      </c>
      <c r="T145" s="49"/>
    </row>
    <row r="146" spans="1:20" hidden="1" x14ac:dyDescent="0.2">
      <c r="A146" s="30">
        <v>42880</v>
      </c>
      <c r="B146" s="67" t="str">
        <f t="shared" si="77"/>
        <v>Mai</v>
      </c>
      <c r="C146" s="8">
        <f t="shared" si="72"/>
        <v>25</v>
      </c>
      <c r="D146" s="8"/>
      <c r="E146" s="49" t="str">
        <f t="shared" si="78"/>
        <v>Jo</v>
      </c>
      <c r="F146" s="48" t="s">
        <v>59</v>
      </c>
      <c r="G146" s="49"/>
      <c r="H146" s="49"/>
      <c r="I146" s="49"/>
      <c r="J146" s="49"/>
      <c r="K146" s="50">
        <f t="shared" ca="1" si="79"/>
        <v>8</v>
      </c>
      <c r="L146" s="50">
        <f t="shared" si="68"/>
        <v>0</v>
      </c>
      <c r="M146" s="50">
        <f t="shared" si="69"/>
        <v>0</v>
      </c>
      <c r="N146" s="49">
        <f t="shared" ca="1" si="70"/>
        <v>0</v>
      </c>
      <c r="O146" s="51">
        <f t="shared" ca="1" si="71"/>
        <v>-8</v>
      </c>
      <c r="P146" s="49">
        <f t="shared" si="73"/>
        <v>0</v>
      </c>
      <c r="Q146" s="49">
        <f t="shared" si="74"/>
        <v>0</v>
      </c>
      <c r="R146" s="49">
        <f t="shared" si="75"/>
        <v>0</v>
      </c>
      <c r="S146" s="49">
        <f t="shared" si="76"/>
        <v>0</v>
      </c>
      <c r="T146" s="49"/>
    </row>
    <row r="147" spans="1:20" hidden="1" x14ac:dyDescent="0.2">
      <c r="A147" s="30">
        <v>42881</v>
      </c>
      <c r="B147" s="67" t="str">
        <f t="shared" si="77"/>
        <v>Mai</v>
      </c>
      <c r="C147" s="8">
        <f t="shared" si="72"/>
        <v>26</v>
      </c>
      <c r="D147" s="8"/>
      <c r="E147" s="49" t="str">
        <f t="shared" si="78"/>
        <v>Vi</v>
      </c>
      <c r="F147" s="48" t="s">
        <v>59</v>
      </c>
      <c r="G147" s="76"/>
      <c r="H147" s="76"/>
      <c r="I147" s="49"/>
      <c r="J147" s="49"/>
      <c r="K147" s="50">
        <f t="shared" ca="1" si="79"/>
        <v>8</v>
      </c>
      <c r="L147" s="50">
        <f t="shared" si="68"/>
        <v>0</v>
      </c>
      <c r="M147" s="50">
        <f t="shared" si="69"/>
        <v>0</v>
      </c>
      <c r="N147" s="49">
        <f t="shared" ca="1" si="70"/>
        <v>0</v>
      </c>
      <c r="O147" s="51">
        <f t="shared" ca="1" si="71"/>
        <v>-8</v>
      </c>
      <c r="P147" s="49">
        <f t="shared" si="73"/>
        <v>0</v>
      </c>
      <c r="Q147" s="49">
        <f t="shared" si="74"/>
        <v>0</v>
      </c>
      <c r="R147" s="49">
        <f t="shared" si="75"/>
        <v>0</v>
      </c>
      <c r="S147" s="49">
        <f t="shared" si="76"/>
        <v>0</v>
      </c>
      <c r="T147" s="49"/>
    </row>
    <row r="148" spans="1:20" hidden="1" x14ac:dyDescent="0.2">
      <c r="A148" s="30">
        <v>42882</v>
      </c>
      <c r="B148" s="67" t="str">
        <f t="shared" si="77"/>
        <v>Mai</v>
      </c>
      <c r="C148" s="8">
        <f t="shared" si="72"/>
        <v>27</v>
      </c>
      <c r="D148" s="8"/>
      <c r="E148" s="49" t="str">
        <f t="shared" si="78"/>
        <v>Sa</v>
      </c>
      <c r="F148" s="48" t="s">
        <v>59</v>
      </c>
      <c r="G148" s="76"/>
      <c r="H148" s="76"/>
      <c r="I148" s="49"/>
      <c r="J148" s="49"/>
      <c r="K148" s="50">
        <f t="shared" ca="1" si="79"/>
        <v>0</v>
      </c>
      <c r="L148" s="50">
        <f t="shared" si="68"/>
        <v>0</v>
      </c>
      <c r="M148" s="50">
        <f t="shared" si="69"/>
        <v>0</v>
      </c>
      <c r="N148" s="49">
        <f t="shared" ca="1" si="70"/>
        <v>0</v>
      </c>
      <c r="O148" s="51">
        <f t="shared" ca="1" si="71"/>
        <v>0</v>
      </c>
      <c r="P148" s="49">
        <f t="shared" si="73"/>
        <v>0</v>
      </c>
      <c r="Q148" s="49">
        <f t="shared" si="74"/>
        <v>0</v>
      </c>
      <c r="R148" s="49">
        <f t="shared" si="75"/>
        <v>0</v>
      </c>
      <c r="S148" s="49">
        <f t="shared" si="76"/>
        <v>0</v>
      </c>
      <c r="T148" s="49"/>
    </row>
    <row r="149" spans="1:20" hidden="1" x14ac:dyDescent="0.2">
      <c r="A149" s="30">
        <v>42883</v>
      </c>
      <c r="B149" s="67" t="str">
        <f t="shared" si="77"/>
        <v>Mai</v>
      </c>
      <c r="C149" s="8">
        <f t="shared" si="72"/>
        <v>28</v>
      </c>
      <c r="D149" s="8"/>
      <c r="E149" s="49" t="str">
        <f t="shared" si="78"/>
        <v>Du</v>
      </c>
      <c r="F149" s="48" t="s">
        <v>59</v>
      </c>
      <c r="G149" s="76"/>
      <c r="H149" s="76"/>
      <c r="I149" s="49"/>
      <c r="J149" s="49"/>
      <c r="K149" s="50">
        <f t="shared" ca="1" si="79"/>
        <v>0</v>
      </c>
      <c r="L149" s="50">
        <f t="shared" si="68"/>
        <v>0</v>
      </c>
      <c r="M149" s="50">
        <f t="shared" si="69"/>
        <v>0</v>
      </c>
      <c r="N149" s="49">
        <f t="shared" ca="1" si="70"/>
        <v>0</v>
      </c>
      <c r="O149" s="51">
        <f t="shared" ca="1" si="71"/>
        <v>0</v>
      </c>
      <c r="P149" s="49">
        <f t="shared" si="73"/>
        <v>0</v>
      </c>
      <c r="Q149" s="49">
        <f t="shared" si="74"/>
        <v>0</v>
      </c>
      <c r="R149" s="49">
        <f t="shared" si="75"/>
        <v>0</v>
      </c>
      <c r="S149" s="49">
        <f t="shared" si="76"/>
        <v>0</v>
      </c>
      <c r="T149" s="49"/>
    </row>
    <row r="150" spans="1:20" hidden="1" x14ac:dyDescent="0.2">
      <c r="A150" s="30">
        <v>42884</v>
      </c>
      <c r="B150" s="67" t="str">
        <f t="shared" si="77"/>
        <v>Mai</v>
      </c>
      <c r="C150" s="8">
        <f t="shared" si="72"/>
        <v>29</v>
      </c>
      <c r="D150" s="8"/>
      <c r="E150" s="49" t="str">
        <f t="shared" si="78"/>
        <v>Lu</v>
      </c>
      <c r="F150" s="48" t="s">
        <v>59</v>
      </c>
      <c r="G150" s="76"/>
      <c r="H150" s="76"/>
      <c r="I150" s="49"/>
      <c r="J150" s="49"/>
      <c r="K150" s="50">
        <f t="shared" ca="1" si="79"/>
        <v>8</v>
      </c>
      <c r="L150" s="50">
        <f t="shared" si="68"/>
        <v>0</v>
      </c>
      <c r="M150" s="50">
        <f t="shared" si="69"/>
        <v>0</v>
      </c>
      <c r="N150" s="49">
        <f t="shared" ca="1" si="70"/>
        <v>0</v>
      </c>
      <c r="O150" s="51">
        <f t="shared" ca="1" si="71"/>
        <v>-8</v>
      </c>
      <c r="P150" s="49">
        <f t="shared" si="73"/>
        <v>0</v>
      </c>
      <c r="Q150" s="49">
        <f t="shared" si="74"/>
        <v>0</v>
      </c>
      <c r="R150" s="49">
        <f t="shared" si="75"/>
        <v>0</v>
      </c>
      <c r="S150" s="49">
        <f t="shared" si="76"/>
        <v>0</v>
      </c>
      <c r="T150" s="49"/>
    </row>
    <row r="151" spans="1:20" hidden="1" x14ac:dyDescent="0.2">
      <c r="A151" s="30">
        <v>42885</v>
      </c>
      <c r="B151" s="67" t="str">
        <f t="shared" si="77"/>
        <v>Mai</v>
      </c>
      <c r="C151" s="8">
        <f t="shared" si="72"/>
        <v>30</v>
      </c>
      <c r="D151" s="8"/>
      <c r="E151" s="49" t="str">
        <f t="shared" si="78"/>
        <v>Ma</v>
      </c>
      <c r="F151" s="48" t="s">
        <v>59</v>
      </c>
      <c r="G151" s="76"/>
      <c r="H151" s="76"/>
      <c r="I151" s="49"/>
      <c r="J151" s="49"/>
      <c r="K151" s="50">
        <f t="shared" ca="1" si="79"/>
        <v>8</v>
      </c>
      <c r="L151" s="50">
        <f t="shared" si="68"/>
        <v>0</v>
      </c>
      <c r="M151" s="50">
        <f t="shared" si="69"/>
        <v>0</v>
      </c>
      <c r="N151" s="49">
        <f t="shared" ca="1" si="70"/>
        <v>0</v>
      </c>
      <c r="O151" s="51">
        <f t="shared" ca="1" si="71"/>
        <v>-8</v>
      </c>
      <c r="P151" s="49">
        <f t="shared" si="73"/>
        <v>0</v>
      </c>
      <c r="Q151" s="49">
        <f t="shared" si="74"/>
        <v>0</v>
      </c>
      <c r="R151" s="49">
        <f t="shared" si="75"/>
        <v>0</v>
      </c>
      <c r="S151" s="49">
        <f t="shared" si="76"/>
        <v>0</v>
      </c>
      <c r="T151" s="49"/>
    </row>
    <row r="152" spans="1:20" hidden="1" x14ac:dyDescent="0.2">
      <c r="A152" s="30">
        <v>42886</v>
      </c>
      <c r="B152" s="67" t="str">
        <f t="shared" si="77"/>
        <v>Mai</v>
      </c>
      <c r="C152" s="8">
        <f t="shared" si="72"/>
        <v>31</v>
      </c>
      <c r="D152" s="8"/>
      <c r="E152" s="49" t="str">
        <f t="shared" si="78"/>
        <v>Mi</v>
      </c>
      <c r="F152" s="48" t="s">
        <v>59</v>
      </c>
      <c r="G152" s="49"/>
      <c r="H152" s="49"/>
      <c r="I152" s="49"/>
      <c r="J152" s="49"/>
      <c r="K152" s="50">
        <f t="shared" ca="1" si="79"/>
        <v>8</v>
      </c>
      <c r="L152" s="50">
        <f t="shared" si="68"/>
        <v>0</v>
      </c>
      <c r="M152" s="50">
        <f t="shared" si="69"/>
        <v>0</v>
      </c>
      <c r="N152" s="49">
        <f t="shared" ca="1" si="70"/>
        <v>0</v>
      </c>
      <c r="O152" s="51">
        <f t="shared" ca="1" si="71"/>
        <v>-8</v>
      </c>
      <c r="P152" s="49">
        <f t="shared" si="73"/>
        <v>0</v>
      </c>
      <c r="Q152" s="49">
        <f t="shared" si="74"/>
        <v>0</v>
      </c>
      <c r="R152" s="49">
        <f t="shared" si="75"/>
        <v>0</v>
      </c>
      <c r="S152" s="49">
        <f t="shared" si="76"/>
        <v>0</v>
      </c>
      <c r="T152" s="49"/>
    </row>
    <row r="153" spans="1:20" hidden="1" x14ac:dyDescent="0.2">
      <c r="A153" s="30">
        <v>42887</v>
      </c>
      <c r="B153" s="67" t="str">
        <f t="shared" si="77"/>
        <v>Iunie</v>
      </c>
      <c r="C153" s="8">
        <f t="shared" si="72"/>
        <v>1</v>
      </c>
      <c r="D153" s="8"/>
      <c r="E153" s="49" t="str">
        <f t="shared" si="78"/>
        <v>Jo</v>
      </c>
      <c r="F153" s="48" t="s">
        <v>59</v>
      </c>
      <c r="G153" s="49"/>
      <c r="H153" s="49"/>
      <c r="I153" s="49"/>
      <c r="J153" s="49"/>
      <c r="K153" s="50">
        <f t="shared" ca="1" si="79"/>
        <v>8</v>
      </c>
      <c r="L153" s="50">
        <f t="shared" si="68"/>
        <v>0</v>
      </c>
      <c r="M153" s="50">
        <f t="shared" si="69"/>
        <v>0</v>
      </c>
      <c r="N153" s="49">
        <f t="shared" ca="1" si="70"/>
        <v>0</v>
      </c>
      <c r="O153" s="51">
        <f t="shared" ca="1" si="71"/>
        <v>-8</v>
      </c>
      <c r="P153" s="49">
        <f t="shared" si="73"/>
        <v>0</v>
      </c>
      <c r="Q153" s="49">
        <f t="shared" si="74"/>
        <v>0</v>
      </c>
      <c r="R153" s="49">
        <f t="shared" si="75"/>
        <v>0</v>
      </c>
      <c r="S153" s="49">
        <f t="shared" si="76"/>
        <v>0</v>
      </c>
      <c r="T153" s="49"/>
    </row>
    <row r="154" spans="1:20" hidden="1" x14ac:dyDescent="0.2">
      <c r="A154" s="30">
        <v>42888</v>
      </c>
      <c r="B154" s="67" t="str">
        <f t="shared" si="77"/>
        <v>Iunie</v>
      </c>
      <c r="C154" s="8">
        <f t="shared" si="72"/>
        <v>2</v>
      </c>
      <c r="D154" s="8"/>
      <c r="E154" s="49" t="str">
        <f t="shared" si="78"/>
        <v>Vi</v>
      </c>
      <c r="F154" s="48" t="s">
        <v>59</v>
      </c>
      <c r="G154" s="76"/>
      <c r="H154" s="76"/>
      <c r="I154" s="49"/>
      <c r="J154" s="49"/>
      <c r="K154" s="50">
        <f t="shared" ca="1" si="79"/>
        <v>8</v>
      </c>
      <c r="L154" s="50">
        <f t="shared" si="68"/>
        <v>0</v>
      </c>
      <c r="M154" s="50">
        <f t="shared" si="69"/>
        <v>0</v>
      </c>
      <c r="N154" s="49">
        <f t="shared" ca="1" si="70"/>
        <v>0</v>
      </c>
      <c r="O154" s="51">
        <f t="shared" ca="1" si="71"/>
        <v>-8</v>
      </c>
      <c r="P154" s="49">
        <f t="shared" si="73"/>
        <v>0</v>
      </c>
      <c r="Q154" s="49">
        <f t="shared" si="74"/>
        <v>0</v>
      </c>
      <c r="R154" s="49">
        <f t="shared" si="75"/>
        <v>0</v>
      </c>
      <c r="S154" s="49">
        <f t="shared" si="76"/>
        <v>0</v>
      </c>
      <c r="T154" s="49"/>
    </row>
    <row r="155" spans="1:20" hidden="1" x14ac:dyDescent="0.2">
      <c r="A155" s="30">
        <v>42889</v>
      </c>
      <c r="B155" s="48" t="str">
        <f>INDEX(luni,MONTH($A155))</f>
        <v>Iunie</v>
      </c>
      <c r="C155" s="8">
        <f>DAY($A155)</f>
        <v>3</v>
      </c>
      <c r="D155" s="8"/>
      <c r="E155" s="49" t="str">
        <f>IF(LEN($A155)=0,"",LEFT(INDEX(zile,WEEKDAY($A155,2)),2))</f>
        <v>Sa</v>
      </c>
      <c r="F155" s="48" t="s">
        <v>59</v>
      </c>
      <c r="G155" s="76"/>
      <c r="H155" s="76"/>
      <c r="I155" s="49"/>
      <c r="J155" s="49"/>
      <c r="K155" s="50">
        <f ca="1">INDEX(salariati,MATCH($F155,INDEX(salariati,,1),0),2)*NOT(OR($E155=LEFT(INDEX(zile,6),2),$E155=LEFT(INDEX(zile,7),2),ISNUMBER(MATCH($A155,sarbatori,0)),$I155="CO"))</f>
        <v>0</v>
      </c>
      <c r="L155" s="50">
        <f t="shared" si="68"/>
        <v>0</v>
      </c>
      <c r="M155" s="50">
        <f t="shared" si="69"/>
        <v>0</v>
      </c>
      <c r="N155" s="49">
        <f t="shared" ca="1" si="70"/>
        <v>0</v>
      </c>
      <c r="O155" s="51">
        <f t="shared" ca="1" si="71"/>
        <v>0</v>
      </c>
      <c r="P155" s="49">
        <f>IF($I155=P$1,1,0)</f>
        <v>0</v>
      </c>
      <c r="Q155" s="49">
        <f>IF($I155=Q$1,1,0)</f>
        <v>0</v>
      </c>
      <c r="R155" s="49">
        <f>IF($I155=R$1,1,0)</f>
        <v>0</v>
      </c>
      <c r="S155" s="49">
        <f>IF($I155=S$1,1,0)</f>
        <v>0</v>
      </c>
      <c r="T155" s="49"/>
    </row>
    <row r="156" spans="1:20" hidden="1" x14ac:dyDescent="0.2">
      <c r="A156" s="30">
        <v>42890</v>
      </c>
      <c r="B156" s="67" t="str">
        <f t="shared" si="77"/>
        <v>Iunie</v>
      </c>
      <c r="C156" s="8">
        <f t="shared" si="72"/>
        <v>4</v>
      </c>
      <c r="D156" s="8"/>
      <c r="E156" s="49" t="str">
        <f t="shared" si="78"/>
        <v>Du</v>
      </c>
      <c r="F156" s="48" t="s">
        <v>59</v>
      </c>
      <c r="G156" s="76"/>
      <c r="H156" s="76"/>
      <c r="I156" s="49"/>
      <c r="J156" s="49"/>
      <c r="K156" s="50">
        <f t="shared" ca="1" si="79"/>
        <v>0</v>
      </c>
      <c r="L156" s="50">
        <f t="shared" si="68"/>
        <v>0</v>
      </c>
      <c r="M156" s="50">
        <f t="shared" si="69"/>
        <v>0</v>
      </c>
      <c r="N156" s="49">
        <f t="shared" ca="1" si="70"/>
        <v>0</v>
      </c>
      <c r="O156" s="51">
        <f t="shared" ca="1" si="71"/>
        <v>0</v>
      </c>
      <c r="P156" s="49">
        <f t="shared" si="73"/>
        <v>0</v>
      </c>
      <c r="Q156" s="49">
        <f t="shared" si="74"/>
        <v>0</v>
      </c>
      <c r="R156" s="49">
        <f t="shared" si="75"/>
        <v>0</v>
      </c>
      <c r="S156" s="49">
        <f t="shared" si="76"/>
        <v>0</v>
      </c>
      <c r="T156" s="49"/>
    </row>
    <row r="157" spans="1:20" hidden="1" x14ac:dyDescent="0.2">
      <c r="A157" s="30">
        <v>42891</v>
      </c>
      <c r="B157" s="67" t="str">
        <f t="shared" si="77"/>
        <v>Iunie</v>
      </c>
      <c r="C157" s="8">
        <f t="shared" si="72"/>
        <v>5</v>
      </c>
      <c r="D157" s="8"/>
      <c r="E157" s="49" t="str">
        <f t="shared" si="78"/>
        <v>Lu</v>
      </c>
      <c r="F157" s="48" t="s">
        <v>59</v>
      </c>
      <c r="G157" s="76"/>
      <c r="H157" s="76"/>
      <c r="I157" s="49"/>
      <c r="J157" s="49"/>
      <c r="K157" s="50">
        <f t="shared" ca="1" si="79"/>
        <v>0</v>
      </c>
      <c r="L157" s="50">
        <f t="shared" si="68"/>
        <v>0</v>
      </c>
      <c r="M157" s="50">
        <f t="shared" si="69"/>
        <v>0</v>
      </c>
      <c r="N157" s="49">
        <f t="shared" ca="1" si="70"/>
        <v>0</v>
      </c>
      <c r="O157" s="51">
        <f t="shared" ca="1" si="71"/>
        <v>0</v>
      </c>
      <c r="P157" s="49">
        <f t="shared" si="73"/>
        <v>0</v>
      </c>
      <c r="Q157" s="49">
        <f t="shared" si="74"/>
        <v>0</v>
      </c>
      <c r="R157" s="49">
        <f t="shared" si="75"/>
        <v>0</v>
      </c>
      <c r="S157" s="49">
        <f t="shared" si="76"/>
        <v>0</v>
      </c>
      <c r="T157" s="49"/>
    </row>
    <row r="158" spans="1:20" hidden="1" x14ac:dyDescent="0.2">
      <c r="A158" s="30">
        <v>42892</v>
      </c>
      <c r="B158" s="67" t="str">
        <f t="shared" si="77"/>
        <v>Iunie</v>
      </c>
      <c r="C158" s="8">
        <f t="shared" si="72"/>
        <v>6</v>
      </c>
      <c r="D158" s="8"/>
      <c r="E158" s="49" t="str">
        <f t="shared" si="78"/>
        <v>Ma</v>
      </c>
      <c r="F158" s="48" t="s">
        <v>59</v>
      </c>
      <c r="G158" s="76"/>
      <c r="H158" s="76"/>
      <c r="I158" s="49"/>
      <c r="J158" s="49"/>
      <c r="K158" s="50">
        <f t="shared" ca="1" si="79"/>
        <v>8</v>
      </c>
      <c r="L158" s="50">
        <f t="shared" si="68"/>
        <v>0</v>
      </c>
      <c r="M158" s="50">
        <f t="shared" si="69"/>
        <v>0</v>
      </c>
      <c r="N158" s="49">
        <f t="shared" ca="1" si="70"/>
        <v>0</v>
      </c>
      <c r="O158" s="51">
        <f t="shared" ca="1" si="71"/>
        <v>-8</v>
      </c>
      <c r="P158" s="49">
        <f t="shared" si="73"/>
        <v>0</v>
      </c>
      <c r="Q158" s="49">
        <f t="shared" si="74"/>
        <v>0</v>
      </c>
      <c r="R158" s="49">
        <f t="shared" si="75"/>
        <v>0</v>
      </c>
      <c r="S158" s="49">
        <f t="shared" si="76"/>
        <v>0</v>
      </c>
      <c r="T158" s="49"/>
    </row>
    <row r="159" spans="1:20" hidden="1" x14ac:dyDescent="0.2">
      <c r="A159" s="30">
        <v>42893</v>
      </c>
      <c r="B159" s="67" t="str">
        <f t="shared" si="77"/>
        <v>Iunie</v>
      </c>
      <c r="C159" s="8">
        <f t="shared" si="72"/>
        <v>7</v>
      </c>
      <c r="D159" s="8"/>
      <c r="E159" s="49" t="str">
        <f t="shared" si="78"/>
        <v>Mi</v>
      </c>
      <c r="F159" s="48" t="s">
        <v>59</v>
      </c>
      <c r="G159" s="76"/>
      <c r="H159" s="76"/>
      <c r="I159" s="49"/>
      <c r="J159" s="49"/>
      <c r="K159" s="50">
        <f t="shared" ca="1" si="79"/>
        <v>8</v>
      </c>
      <c r="L159" s="50">
        <f t="shared" si="68"/>
        <v>0</v>
      </c>
      <c r="M159" s="50">
        <f t="shared" si="69"/>
        <v>0</v>
      </c>
      <c r="N159" s="49">
        <f t="shared" ca="1" si="70"/>
        <v>0</v>
      </c>
      <c r="O159" s="51">
        <f t="shared" ca="1" si="71"/>
        <v>-8</v>
      </c>
      <c r="P159" s="49">
        <f t="shared" si="73"/>
        <v>0</v>
      </c>
      <c r="Q159" s="49">
        <f t="shared" si="74"/>
        <v>0</v>
      </c>
      <c r="R159" s="49">
        <f t="shared" si="75"/>
        <v>0</v>
      </c>
      <c r="S159" s="49">
        <f t="shared" si="76"/>
        <v>0</v>
      </c>
      <c r="T159" s="49"/>
    </row>
    <row r="160" spans="1:20" hidden="1" x14ac:dyDescent="0.2">
      <c r="A160" s="30">
        <v>42894</v>
      </c>
      <c r="B160" s="67" t="str">
        <f t="shared" si="77"/>
        <v>Iunie</v>
      </c>
      <c r="C160" s="8">
        <f t="shared" si="72"/>
        <v>8</v>
      </c>
      <c r="D160" s="8"/>
      <c r="E160" s="49" t="str">
        <f t="shared" si="78"/>
        <v>Jo</v>
      </c>
      <c r="F160" s="48" t="s">
        <v>59</v>
      </c>
      <c r="G160" s="49"/>
      <c r="H160" s="49"/>
      <c r="I160" s="49"/>
      <c r="J160" s="49"/>
      <c r="K160" s="50">
        <f t="shared" ca="1" si="79"/>
        <v>8</v>
      </c>
      <c r="L160" s="50">
        <f t="shared" si="68"/>
        <v>0</v>
      </c>
      <c r="M160" s="50">
        <f t="shared" si="69"/>
        <v>0</v>
      </c>
      <c r="N160" s="49">
        <f t="shared" ca="1" si="70"/>
        <v>0</v>
      </c>
      <c r="O160" s="51">
        <f t="shared" ca="1" si="71"/>
        <v>-8</v>
      </c>
      <c r="P160" s="49">
        <f t="shared" si="73"/>
        <v>0</v>
      </c>
      <c r="Q160" s="49">
        <f t="shared" si="74"/>
        <v>0</v>
      </c>
      <c r="R160" s="49">
        <f t="shared" si="75"/>
        <v>0</v>
      </c>
      <c r="S160" s="49">
        <f t="shared" si="76"/>
        <v>0</v>
      </c>
      <c r="T160" s="49"/>
    </row>
    <row r="161" spans="1:20" hidden="1" x14ac:dyDescent="0.2">
      <c r="A161" s="30">
        <v>42895</v>
      </c>
      <c r="B161" s="67" t="str">
        <f t="shared" si="77"/>
        <v>Iunie</v>
      </c>
      <c r="C161" s="8">
        <f t="shared" ref="C161:C198" si="80">DAY($A161)</f>
        <v>9</v>
      </c>
      <c r="D161" s="8"/>
      <c r="E161" s="49" t="str">
        <f t="shared" si="78"/>
        <v>Vi</v>
      </c>
      <c r="F161" s="48" t="s">
        <v>59</v>
      </c>
      <c r="G161" s="49"/>
      <c r="H161" s="49"/>
      <c r="I161" s="49"/>
      <c r="J161" s="49"/>
      <c r="K161" s="50">
        <f t="shared" ca="1" si="79"/>
        <v>8</v>
      </c>
      <c r="L161" s="50">
        <f t="shared" si="68"/>
        <v>0</v>
      </c>
      <c r="M161" s="50">
        <f t="shared" si="69"/>
        <v>0</v>
      </c>
      <c r="N161" s="49">
        <f t="shared" ca="1" si="70"/>
        <v>0</v>
      </c>
      <c r="O161" s="51">
        <f t="shared" ca="1" si="71"/>
        <v>-8</v>
      </c>
      <c r="P161" s="49">
        <f t="shared" ref="P161:P198" si="81">IF($I161=P$1,1,0)</f>
        <v>0</v>
      </c>
      <c r="Q161" s="49">
        <f t="shared" ref="Q161:Q198" si="82">IF($I161=Q$1,1,0)</f>
        <v>0</v>
      </c>
      <c r="R161" s="49">
        <f t="shared" ref="R161:R198" si="83">IF($I161=R$1,1,0)</f>
        <v>0</v>
      </c>
      <c r="S161" s="49">
        <f t="shared" ref="S161:S198" si="84">IF($I161=S$1,1,0)</f>
        <v>0</v>
      </c>
      <c r="T161" s="49"/>
    </row>
    <row r="162" spans="1:20" hidden="1" x14ac:dyDescent="0.2">
      <c r="A162" s="30">
        <v>42896</v>
      </c>
      <c r="B162" s="67" t="str">
        <f t="shared" si="77"/>
        <v>Iunie</v>
      </c>
      <c r="C162" s="8">
        <f t="shared" si="80"/>
        <v>10</v>
      </c>
      <c r="D162" s="8"/>
      <c r="E162" s="49" t="str">
        <f t="shared" si="78"/>
        <v>Sa</v>
      </c>
      <c r="F162" s="48" t="s">
        <v>59</v>
      </c>
      <c r="G162" s="49"/>
      <c r="H162" s="49"/>
      <c r="I162" s="49"/>
      <c r="J162" s="49"/>
      <c r="K162" s="50">
        <f t="shared" ca="1" si="79"/>
        <v>0</v>
      </c>
      <c r="L162" s="50">
        <f t="shared" si="68"/>
        <v>0</v>
      </c>
      <c r="M162" s="50">
        <f t="shared" si="69"/>
        <v>0</v>
      </c>
      <c r="N162" s="49">
        <f t="shared" ca="1" si="70"/>
        <v>0</v>
      </c>
      <c r="O162" s="51">
        <f t="shared" ca="1" si="71"/>
        <v>0</v>
      </c>
      <c r="P162" s="49">
        <f t="shared" si="81"/>
        <v>0</v>
      </c>
      <c r="Q162" s="49">
        <f t="shared" si="82"/>
        <v>0</v>
      </c>
      <c r="R162" s="49">
        <f t="shared" si="83"/>
        <v>0</v>
      </c>
      <c r="S162" s="49">
        <f t="shared" si="84"/>
        <v>0</v>
      </c>
      <c r="T162" s="49"/>
    </row>
    <row r="163" spans="1:20" hidden="1" x14ac:dyDescent="0.2">
      <c r="A163" s="30">
        <v>42897</v>
      </c>
      <c r="B163" s="67" t="str">
        <f t="shared" si="77"/>
        <v>Iunie</v>
      </c>
      <c r="C163" s="8">
        <f t="shared" si="80"/>
        <v>11</v>
      </c>
      <c r="D163" s="8"/>
      <c r="E163" s="49" t="str">
        <f t="shared" si="78"/>
        <v>Du</v>
      </c>
      <c r="F163" s="48" t="s">
        <v>59</v>
      </c>
      <c r="G163" s="76"/>
      <c r="H163" s="76"/>
      <c r="I163" s="49"/>
      <c r="J163" s="49"/>
      <c r="K163" s="50">
        <f t="shared" ca="1" si="79"/>
        <v>0</v>
      </c>
      <c r="L163" s="50">
        <f t="shared" si="68"/>
        <v>0</v>
      </c>
      <c r="M163" s="50">
        <f t="shared" si="69"/>
        <v>0</v>
      </c>
      <c r="N163" s="49">
        <f t="shared" ca="1" si="70"/>
        <v>0</v>
      </c>
      <c r="O163" s="51">
        <f t="shared" ca="1" si="71"/>
        <v>0</v>
      </c>
      <c r="P163" s="49">
        <f t="shared" si="81"/>
        <v>0</v>
      </c>
      <c r="Q163" s="49">
        <f t="shared" si="82"/>
        <v>0</v>
      </c>
      <c r="R163" s="49">
        <f t="shared" si="83"/>
        <v>0</v>
      </c>
      <c r="S163" s="49">
        <f t="shared" si="84"/>
        <v>0</v>
      </c>
      <c r="T163" s="49"/>
    </row>
    <row r="164" spans="1:20" hidden="1" x14ac:dyDescent="0.2">
      <c r="A164" s="30">
        <v>42898</v>
      </c>
      <c r="B164" s="67" t="str">
        <f t="shared" si="77"/>
        <v>Iunie</v>
      </c>
      <c r="C164" s="8">
        <f t="shared" si="80"/>
        <v>12</v>
      </c>
      <c r="D164" s="8"/>
      <c r="E164" s="49" t="str">
        <f t="shared" si="78"/>
        <v>Lu</v>
      </c>
      <c r="F164" s="48" t="s">
        <v>59</v>
      </c>
      <c r="G164" s="76"/>
      <c r="H164" s="76"/>
      <c r="I164" s="49"/>
      <c r="J164" s="49"/>
      <c r="K164" s="50">
        <f t="shared" ca="1" si="79"/>
        <v>8</v>
      </c>
      <c r="L164" s="50">
        <f t="shared" si="68"/>
        <v>0</v>
      </c>
      <c r="M164" s="50">
        <f t="shared" si="69"/>
        <v>0</v>
      </c>
      <c r="N164" s="49">
        <f t="shared" ca="1" si="70"/>
        <v>0</v>
      </c>
      <c r="O164" s="51">
        <f t="shared" ca="1" si="71"/>
        <v>-8</v>
      </c>
      <c r="P164" s="49">
        <f t="shared" si="81"/>
        <v>0</v>
      </c>
      <c r="Q164" s="49">
        <f t="shared" si="82"/>
        <v>0</v>
      </c>
      <c r="R164" s="49">
        <f t="shared" si="83"/>
        <v>0</v>
      </c>
      <c r="S164" s="49">
        <f t="shared" si="84"/>
        <v>0</v>
      </c>
      <c r="T164" s="49"/>
    </row>
    <row r="165" spans="1:20" hidden="1" x14ac:dyDescent="0.2">
      <c r="A165" s="30">
        <v>42899</v>
      </c>
      <c r="B165" s="67" t="str">
        <f t="shared" si="77"/>
        <v>Iunie</v>
      </c>
      <c r="C165" s="8">
        <f t="shared" si="80"/>
        <v>13</v>
      </c>
      <c r="D165" s="8"/>
      <c r="E165" s="49" t="str">
        <f t="shared" si="78"/>
        <v>Ma</v>
      </c>
      <c r="F165" s="48" t="s">
        <v>59</v>
      </c>
      <c r="G165" s="76"/>
      <c r="H165" s="76"/>
      <c r="I165" s="49"/>
      <c r="J165" s="49"/>
      <c r="K165" s="50">
        <f t="shared" ca="1" si="79"/>
        <v>8</v>
      </c>
      <c r="L165" s="50">
        <f t="shared" si="68"/>
        <v>0</v>
      </c>
      <c r="M165" s="50">
        <f t="shared" si="69"/>
        <v>0</v>
      </c>
      <c r="N165" s="49">
        <f t="shared" ca="1" si="70"/>
        <v>0</v>
      </c>
      <c r="O165" s="51">
        <f t="shared" ca="1" si="71"/>
        <v>-8</v>
      </c>
      <c r="P165" s="49">
        <f t="shared" si="81"/>
        <v>0</v>
      </c>
      <c r="Q165" s="49">
        <f t="shared" si="82"/>
        <v>0</v>
      </c>
      <c r="R165" s="49">
        <f t="shared" si="83"/>
        <v>0</v>
      </c>
      <c r="S165" s="49">
        <f t="shared" si="84"/>
        <v>0</v>
      </c>
      <c r="T165" s="49"/>
    </row>
    <row r="166" spans="1:20" hidden="1" x14ac:dyDescent="0.2">
      <c r="A166" s="30">
        <v>42900</v>
      </c>
      <c r="B166" s="67" t="str">
        <f t="shared" si="77"/>
        <v>Iunie</v>
      </c>
      <c r="C166" s="8">
        <f t="shared" si="80"/>
        <v>14</v>
      </c>
      <c r="D166" s="8"/>
      <c r="E166" s="49" t="str">
        <f t="shared" si="78"/>
        <v>Mi</v>
      </c>
      <c r="F166" s="48" t="s">
        <v>59</v>
      </c>
      <c r="G166" s="76"/>
      <c r="H166" s="76"/>
      <c r="I166" s="49"/>
      <c r="J166" s="49"/>
      <c r="K166" s="50">
        <f t="shared" ca="1" si="79"/>
        <v>8</v>
      </c>
      <c r="L166" s="50">
        <f t="shared" si="68"/>
        <v>0</v>
      </c>
      <c r="M166" s="50">
        <f t="shared" si="69"/>
        <v>0</v>
      </c>
      <c r="N166" s="49">
        <f t="shared" ca="1" si="70"/>
        <v>0</v>
      </c>
      <c r="O166" s="51">
        <f t="shared" ca="1" si="71"/>
        <v>-8</v>
      </c>
      <c r="P166" s="49">
        <f t="shared" si="81"/>
        <v>0</v>
      </c>
      <c r="Q166" s="49">
        <f t="shared" si="82"/>
        <v>0</v>
      </c>
      <c r="R166" s="49">
        <f t="shared" si="83"/>
        <v>0</v>
      </c>
      <c r="S166" s="49">
        <f t="shared" si="84"/>
        <v>0</v>
      </c>
      <c r="T166" s="49"/>
    </row>
    <row r="167" spans="1:20" hidden="1" x14ac:dyDescent="0.2">
      <c r="A167" s="30">
        <v>42901</v>
      </c>
      <c r="B167" s="67" t="str">
        <f t="shared" si="77"/>
        <v>Iunie</v>
      </c>
      <c r="C167" s="8">
        <f t="shared" si="80"/>
        <v>15</v>
      </c>
      <c r="D167" s="8"/>
      <c r="E167" s="49" t="str">
        <f t="shared" si="78"/>
        <v>Jo</v>
      </c>
      <c r="F167" s="48" t="s">
        <v>59</v>
      </c>
      <c r="G167" s="49"/>
      <c r="H167" s="49"/>
      <c r="I167" s="49"/>
      <c r="J167" s="49"/>
      <c r="K167" s="50">
        <f t="shared" ca="1" si="79"/>
        <v>8</v>
      </c>
      <c r="L167" s="50">
        <f t="shared" si="68"/>
        <v>0</v>
      </c>
      <c r="M167" s="50">
        <f t="shared" si="69"/>
        <v>0</v>
      </c>
      <c r="N167" s="49">
        <f t="shared" ca="1" si="70"/>
        <v>0</v>
      </c>
      <c r="O167" s="51">
        <f t="shared" ca="1" si="71"/>
        <v>-8</v>
      </c>
      <c r="P167" s="49">
        <f t="shared" si="81"/>
        <v>0</v>
      </c>
      <c r="Q167" s="49">
        <f t="shared" si="82"/>
        <v>0</v>
      </c>
      <c r="R167" s="49">
        <f t="shared" si="83"/>
        <v>0</v>
      </c>
      <c r="S167" s="49">
        <f t="shared" si="84"/>
        <v>0</v>
      </c>
      <c r="T167" s="49"/>
    </row>
    <row r="168" spans="1:20" hidden="1" x14ac:dyDescent="0.2">
      <c r="A168" s="30">
        <v>42902</v>
      </c>
      <c r="B168" s="67" t="str">
        <f t="shared" ref="B168:B201" si="85">INDEX(luni,MONTH($A168))</f>
        <v>Iunie</v>
      </c>
      <c r="C168" s="8">
        <f t="shared" si="80"/>
        <v>16</v>
      </c>
      <c r="D168" s="8"/>
      <c r="E168" s="49" t="str">
        <f t="shared" ref="E168:E201" si="86">IF(LEN($A168)=0,"",LEFT(INDEX(zile,WEEKDAY($A168,2)),2))</f>
        <v>Vi</v>
      </c>
      <c r="F168" s="48" t="s">
        <v>59</v>
      </c>
      <c r="G168" s="49"/>
      <c r="H168" s="49"/>
      <c r="I168" s="49"/>
      <c r="J168" s="49"/>
      <c r="K168" s="50">
        <f t="shared" ref="K168:K201" ca="1" si="87">INDEX(salariati,MATCH($F168,INDEX(salariati,,1),0),2)*NOT(OR($E168=LEFT(INDEX(zile,6),2),$E168=LEFT(INDEX(zile,7),2),ISNUMBER(MATCH($A168,sarbatori,0)),$I168="CO"))</f>
        <v>8</v>
      </c>
      <c r="L168" s="50">
        <f t="shared" si="68"/>
        <v>0</v>
      </c>
      <c r="M168" s="50">
        <f t="shared" si="69"/>
        <v>0</v>
      </c>
      <c r="N168" s="49">
        <f t="shared" ca="1" si="70"/>
        <v>0</v>
      </c>
      <c r="O168" s="51">
        <f t="shared" ca="1" si="71"/>
        <v>-8</v>
      </c>
      <c r="P168" s="49">
        <f t="shared" si="81"/>
        <v>0</v>
      </c>
      <c r="Q168" s="49">
        <f t="shared" si="82"/>
        <v>0</v>
      </c>
      <c r="R168" s="49">
        <f t="shared" si="83"/>
        <v>0</v>
      </c>
      <c r="S168" s="49">
        <f t="shared" si="84"/>
        <v>0</v>
      </c>
      <c r="T168" s="49"/>
    </row>
    <row r="169" spans="1:20" hidden="1" x14ac:dyDescent="0.2">
      <c r="A169" s="30">
        <v>42903</v>
      </c>
      <c r="B169" s="67" t="str">
        <f t="shared" si="85"/>
        <v>Iunie</v>
      </c>
      <c r="C169" s="8">
        <f t="shared" si="80"/>
        <v>17</v>
      </c>
      <c r="D169" s="8"/>
      <c r="E169" s="49" t="str">
        <f t="shared" si="86"/>
        <v>Sa</v>
      </c>
      <c r="F169" s="48" t="s">
        <v>59</v>
      </c>
      <c r="G169" s="76"/>
      <c r="H169" s="76"/>
      <c r="I169" s="49"/>
      <c r="J169" s="49"/>
      <c r="K169" s="50">
        <f t="shared" ca="1" si="87"/>
        <v>0</v>
      </c>
      <c r="L169" s="50">
        <f t="shared" si="68"/>
        <v>0</v>
      </c>
      <c r="M169" s="50">
        <f t="shared" si="69"/>
        <v>0</v>
      </c>
      <c r="N169" s="49">
        <f t="shared" ca="1" si="70"/>
        <v>0</v>
      </c>
      <c r="O169" s="51">
        <f t="shared" ca="1" si="71"/>
        <v>0</v>
      </c>
      <c r="P169" s="49">
        <f t="shared" si="81"/>
        <v>0</v>
      </c>
      <c r="Q169" s="49">
        <f t="shared" si="82"/>
        <v>0</v>
      </c>
      <c r="R169" s="49">
        <f t="shared" si="83"/>
        <v>0</v>
      </c>
      <c r="S169" s="49">
        <f t="shared" si="84"/>
        <v>0</v>
      </c>
      <c r="T169" s="49"/>
    </row>
    <row r="170" spans="1:20" hidden="1" x14ac:dyDescent="0.2">
      <c r="A170" s="30">
        <v>42904</v>
      </c>
      <c r="B170" s="67" t="str">
        <f t="shared" si="85"/>
        <v>Iunie</v>
      </c>
      <c r="C170" s="8">
        <f t="shared" si="80"/>
        <v>18</v>
      </c>
      <c r="D170" s="8"/>
      <c r="E170" s="49" t="str">
        <f t="shared" si="86"/>
        <v>Du</v>
      </c>
      <c r="F170" s="48" t="s">
        <v>59</v>
      </c>
      <c r="G170" s="76"/>
      <c r="H170" s="76"/>
      <c r="I170" s="49"/>
      <c r="J170" s="49"/>
      <c r="K170" s="50">
        <f t="shared" ca="1" si="87"/>
        <v>0</v>
      </c>
      <c r="L170" s="50">
        <f t="shared" si="68"/>
        <v>0</v>
      </c>
      <c r="M170" s="50">
        <f t="shared" si="69"/>
        <v>0</v>
      </c>
      <c r="N170" s="49">
        <f t="shared" ca="1" si="70"/>
        <v>0</v>
      </c>
      <c r="O170" s="51">
        <f t="shared" ca="1" si="71"/>
        <v>0</v>
      </c>
      <c r="P170" s="49">
        <f t="shared" si="81"/>
        <v>0</v>
      </c>
      <c r="Q170" s="49">
        <f t="shared" si="82"/>
        <v>0</v>
      </c>
      <c r="R170" s="49">
        <f t="shared" si="83"/>
        <v>0</v>
      </c>
      <c r="S170" s="49">
        <f t="shared" si="84"/>
        <v>0</v>
      </c>
      <c r="T170" s="49"/>
    </row>
    <row r="171" spans="1:20" hidden="1" x14ac:dyDescent="0.2">
      <c r="A171" s="30">
        <v>42905</v>
      </c>
      <c r="B171" s="67" t="str">
        <f t="shared" si="85"/>
        <v>Iunie</v>
      </c>
      <c r="C171" s="8">
        <f t="shared" si="80"/>
        <v>19</v>
      </c>
      <c r="D171" s="8"/>
      <c r="E171" s="49" t="str">
        <f t="shared" si="86"/>
        <v>Lu</v>
      </c>
      <c r="F171" s="48" t="s">
        <v>59</v>
      </c>
      <c r="G171" s="76"/>
      <c r="H171" s="76"/>
      <c r="I171" s="49"/>
      <c r="J171" s="49"/>
      <c r="K171" s="50">
        <f t="shared" ca="1" si="87"/>
        <v>8</v>
      </c>
      <c r="L171" s="50">
        <f t="shared" si="68"/>
        <v>0</v>
      </c>
      <c r="M171" s="50">
        <f t="shared" si="69"/>
        <v>0</v>
      </c>
      <c r="N171" s="49">
        <f t="shared" ca="1" si="70"/>
        <v>0</v>
      </c>
      <c r="O171" s="51">
        <f t="shared" ca="1" si="71"/>
        <v>-8</v>
      </c>
      <c r="P171" s="49">
        <f t="shared" si="81"/>
        <v>0</v>
      </c>
      <c r="Q171" s="49">
        <f t="shared" si="82"/>
        <v>0</v>
      </c>
      <c r="R171" s="49">
        <f t="shared" si="83"/>
        <v>0</v>
      </c>
      <c r="S171" s="49">
        <f t="shared" si="84"/>
        <v>0</v>
      </c>
      <c r="T171" s="49"/>
    </row>
    <row r="172" spans="1:20" hidden="1" x14ac:dyDescent="0.2">
      <c r="A172" s="30">
        <v>42906</v>
      </c>
      <c r="B172" s="67" t="str">
        <f t="shared" si="85"/>
        <v>Iunie</v>
      </c>
      <c r="C172" s="8">
        <f t="shared" si="80"/>
        <v>20</v>
      </c>
      <c r="D172" s="8"/>
      <c r="E172" s="49" t="str">
        <f t="shared" si="86"/>
        <v>Ma</v>
      </c>
      <c r="F172" s="48" t="s">
        <v>59</v>
      </c>
      <c r="G172" s="76"/>
      <c r="H172" s="76"/>
      <c r="I172" s="49"/>
      <c r="J172" s="49"/>
      <c r="K172" s="50">
        <f t="shared" ca="1" si="87"/>
        <v>8</v>
      </c>
      <c r="L172" s="50">
        <f t="shared" si="68"/>
        <v>0</v>
      </c>
      <c r="M172" s="50">
        <f t="shared" si="69"/>
        <v>0</v>
      </c>
      <c r="N172" s="49">
        <f t="shared" ca="1" si="70"/>
        <v>0</v>
      </c>
      <c r="O172" s="51">
        <f t="shared" ca="1" si="71"/>
        <v>-8</v>
      </c>
      <c r="P172" s="49">
        <f t="shared" si="81"/>
        <v>0</v>
      </c>
      <c r="Q172" s="49">
        <f t="shared" si="82"/>
        <v>0</v>
      </c>
      <c r="R172" s="49">
        <f t="shared" si="83"/>
        <v>0</v>
      </c>
      <c r="S172" s="49">
        <f t="shared" si="84"/>
        <v>0</v>
      </c>
      <c r="T172" s="49"/>
    </row>
    <row r="173" spans="1:20" hidden="1" x14ac:dyDescent="0.2">
      <c r="A173" s="30">
        <v>42907</v>
      </c>
      <c r="B173" s="48" t="str">
        <f>INDEX(luni,MONTH($A173))</f>
        <v>Iunie</v>
      </c>
      <c r="C173" s="8">
        <f t="shared" ref="C173:C174" si="88">DAY($A173)</f>
        <v>21</v>
      </c>
      <c r="D173" s="8"/>
      <c r="E173" s="49" t="str">
        <f>IF(LEN($A173)=0,"",LEFT(INDEX(zile,WEEKDAY($A173,2)),2))</f>
        <v>Mi</v>
      </c>
      <c r="F173" s="48" t="s">
        <v>59</v>
      </c>
      <c r="G173" s="76"/>
      <c r="H173" s="76"/>
      <c r="I173" s="49"/>
      <c r="J173" s="49"/>
      <c r="K173" s="50">
        <f ca="1">INDEX(salariati,MATCH($F173,INDEX(salariati,,1),0),2)*NOT(OR($E173=LEFT(INDEX(zile,6),2),$E173=LEFT(INDEX(zile,7),2),ISNUMBER(MATCH($A173,sarbatori,0)),$I173="CO"))</f>
        <v>8</v>
      </c>
      <c r="L173" s="50">
        <f t="shared" si="68"/>
        <v>0</v>
      </c>
      <c r="M173" s="50">
        <f t="shared" si="69"/>
        <v>0</v>
      </c>
      <c r="N173" s="49">
        <f t="shared" ca="1" si="70"/>
        <v>0</v>
      </c>
      <c r="O173" s="51">
        <f t="shared" ca="1" si="71"/>
        <v>-8</v>
      </c>
      <c r="P173" s="49">
        <f t="shared" ref="P173:P174" si="89">IF($I173=P$1,1,0)</f>
        <v>0</v>
      </c>
      <c r="Q173" s="49">
        <f t="shared" ref="Q173:Q174" si="90">IF($I173=Q$1,1,0)</f>
        <v>0</v>
      </c>
      <c r="R173" s="49">
        <f t="shared" ref="R173:R174" si="91">IF($I173=R$1,1,0)</f>
        <v>0</v>
      </c>
      <c r="S173" s="49">
        <f t="shared" ref="S173:S174" si="92">IF($I173=S$1,1,0)</f>
        <v>0</v>
      </c>
      <c r="T173" s="49"/>
    </row>
    <row r="174" spans="1:20" hidden="1" x14ac:dyDescent="0.2">
      <c r="A174" s="30">
        <v>42908</v>
      </c>
      <c r="B174" s="48" t="str">
        <f>INDEX(luni,MONTH($A174))</f>
        <v>Iunie</v>
      </c>
      <c r="C174" s="8">
        <f t="shared" si="88"/>
        <v>22</v>
      </c>
      <c r="D174" s="8"/>
      <c r="E174" s="49" t="str">
        <f>IF(LEN($A174)=0,"",LEFT(INDEX(zile,WEEKDAY($A174,2)),2))</f>
        <v>Jo</v>
      </c>
      <c r="F174" s="48" t="s">
        <v>59</v>
      </c>
      <c r="G174" s="76"/>
      <c r="H174" s="76"/>
      <c r="I174" s="49"/>
      <c r="J174" s="49"/>
      <c r="K174" s="50">
        <f ca="1">INDEX(salariati,MATCH($F174,INDEX(salariati,,1),0),2)*NOT(OR($E174=LEFT(INDEX(zile,6),2),$E174=LEFT(INDEX(zile,7),2),ISNUMBER(MATCH($A174,sarbatori,0)),$I174="CO"))</f>
        <v>8</v>
      </c>
      <c r="L174" s="50">
        <f t="shared" si="68"/>
        <v>0</v>
      </c>
      <c r="M174" s="50">
        <f t="shared" si="69"/>
        <v>0</v>
      </c>
      <c r="N174" s="49">
        <f t="shared" ca="1" si="70"/>
        <v>0</v>
      </c>
      <c r="O174" s="51">
        <f t="shared" ca="1" si="71"/>
        <v>-8</v>
      </c>
      <c r="P174" s="49">
        <f t="shared" si="89"/>
        <v>0</v>
      </c>
      <c r="Q174" s="49">
        <f t="shared" si="90"/>
        <v>0</v>
      </c>
      <c r="R174" s="49">
        <f t="shared" si="91"/>
        <v>0</v>
      </c>
      <c r="S174" s="49">
        <f t="shared" si="92"/>
        <v>0</v>
      </c>
      <c r="T174" s="49"/>
    </row>
    <row r="175" spans="1:20" hidden="1" x14ac:dyDescent="0.2">
      <c r="A175" s="30">
        <v>42909</v>
      </c>
      <c r="B175" s="67" t="str">
        <f t="shared" si="85"/>
        <v>Iunie</v>
      </c>
      <c r="C175" s="8">
        <f t="shared" si="80"/>
        <v>23</v>
      </c>
      <c r="D175" s="8"/>
      <c r="E175" s="49" t="str">
        <f t="shared" si="86"/>
        <v>Vi</v>
      </c>
      <c r="F175" s="48" t="s">
        <v>59</v>
      </c>
      <c r="G175" s="76"/>
      <c r="H175" s="76"/>
      <c r="I175" s="49"/>
      <c r="J175" s="49"/>
      <c r="K175" s="50">
        <f t="shared" ca="1" si="87"/>
        <v>8</v>
      </c>
      <c r="L175" s="50">
        <f t="shared" si="68"/>
        <v>0</v>
      </c>
      <c r="M175" s="50">
        <f t="shared" si="69"/>
        <v>0</v>
      </c>
      <c r="N175" s="49">
        <f t="shared" ca="1" si="70"/>
        <v>0</v>
      </c>
      <c r="O175" s="51">
        <f t="shared" ca="1" si="71"/>
        <v>-8</v>
      </c>
      <c r="P175" s="49">
        <f t="shared" si="81"/>
        <v>0</v>
      </c>
      <c r="Q175" s="49">
        <f t="shared" si="82"/>
        <v>0</v>
      </c>
      <c r="R175" s="49">
        <f t="shared" si="83"/>
        <v>0</v>
      </c>
      <c r="S175" s="49">
        <f t="shared" si="84"/>
        <v>0</v>
      </c>
      <c r="T175" s="49"/>
    </row>
    <row r="176" spans="1:20" hidden="1" x14ac:dyDescent="0.2">
      <c r="A176" s="30">
        <v>42910</v>
      </c>
      <c r="B176" s="67" t="str">
        <f t="shared" si="85"/>
        <v>Iunie</v>
      </c>
      <c r="C176" s="8">
        <f t="shared" si="80"/>
        <v>24</v>
      </c>
      <c r="D176" s="8"/>
      <c r="E176" s="49" t="str">
        <f t="shared" si="86"/>
        <v>Sa</v>
      </c>
      <c r="F176" s="48" t="s">
        <v>59</v>
      </c>
      <c r="G176" s="49"/>
      <c r="H176" s="49"/>
      <c r="I176" s="49"/>
      <c r="J176" s="49"/>
      <c r="K176" s="50">
        <f t="shared" ca="1" si="87"/>
        <v>0</v>
      </c>
      <c r="L176" s="50">
        <f t="shared" si="68"/>
        <v>0</v>
      </c>
      <c r="M176" s="50">
        <f t="shared" si="69"/>
        <v>0</v>
      </c>
      <c r="N176" s="49">
        <f t="shared" ca="1" si="70"/>
        <v>0</v>
      </c>
      <c r="O176" s="51">
        <f t="shared" ca="1" si="71"/>
        <v>0</v>
      </c>
      <c r="P176" s="49">
        <f t="shared" si="81"/>
        <v>0</v>
      </c>
      <c r="Q176" s="49">
        <f t="shared" si="82"/>
        <v>0</v>
      </c>
      <c r="R176" s="49">
        <f t="shared" si="83"/>
        <v>0</v>
      </c>
      <c r="S176" s="49">
        <f t="shared" si="84"/>
        <v>0</v>
      </c>
      <c r="T176" s="49"/>
    </row>
    <row r="177" spans="1:20" hidden="1" x14ac:dyDescent="0.2">
      <c r="A177" s="30">
        <v>42911</v>
      </c>
      <c r="B177" s="67" t="str">
        <f t="shared" si="85"/>
        <v>Iunie</v>
      </c>
      <c r="C177" s="8">
        <f t="shared" si="80"/>
        <v>25</v>
      </c>
      <c r="D177" s="8"/>
      <c r="E177" s="49" t="str">
        <f t="shared" si="86"/>
        <v>Du</v>
      </c>
      <c r="F177" s="48" t="s">
        <v>59</v>
      </c>
      <c r="G177" s="49"/>
      <c r="H177" s="49"/>
      <c r="I177" s="49"/>
      <c r="J177" s="49"/>
      <c r="K177" s="50">
        <f t="shared" ca="1" si="87"/>
        <v>0</v>
      </c>
      <c r="L177" s="50">
        <f t="shared" si="68"/>
        <v>0</v>
      </c>
      <c r="M177" s="50">
        <f t="shared" si="69"/>
        <v>0</v>
      </c>
      <c r="N177" s="49">
        <f t="shared" ca="1" si="70"/>
        <v>0</v>
      </c>
      <c r="O177" s="51">
        <f t="shared" ca="1" si="71"/>
        <v>0</v>
      </c>
      <c r="P177" s="49">
        <f t="shared" si="81"/>
        <v>0</v>
      </c>
      <c r="Q177" s="49">
        <f t="shared" si="82"/>
        <v>0</v>
      </c>
      <c r="R177" s="49">
        <f t="shared" si="83"/>
        <v>0</v>
      </c>
      <c r="S177" s="49">
        <f t="shared" si="84"/>
        <v>0</v>
      </c>
      <c r="T177" s="49"/>
    </row>
    <row r="178" spans="1:20" hidden="1" x14ac:dyDescent="0.2">
      <c r="A178" s="30">
        <v>42912</v>
      </c>
      <c r="B178" s="67" t="str">
        <f t="shared" si="85"/>
        <v>Iunie</v>
      </c>
      <c r="C178" s="8">
        <f t="shared" si="80"/>
        <v>26</v>
      </c>
      <c r="D178" s="8"/>
      <c r="E178" s="49" t="str">
        <f t="shared" si="86"/>
        <v>Lu</v>
      </c>
      <c r="F178" s="48" t="s">
        <v>59</v>
      </c>
      <c r="G178" s="76"/>
      <c r="H178" s="76"/>
      <c r="I178" s="49"/>
      <c r="J178" s="49"/>
      <c r="K178" s="50">
        <f t="shared" ca="1" si="87"/>
        <v>8</v>
      </c>
      <c r="L178" s="50">
        <f t="shared" si="68"/>
        <v>0</v>
      </c>
      <c r="M178" s="50">
        <f t="shared" si="69"/>
        <v>0</v>
      </c>
      <c r="N178" s="49">
        <f t="shared" ca="1" si="70"/>
        <v>0</v>
      </c>
      <c r="O178" s="51">
        <f t="shared" ca="1" si="71"/>
        <v>-8</v>
      </c>
      <c r="P178" s="49">
        <f t="shared" si="81"/>
        <v>0</v>
      </c>
      <c r="Q178" s="49">
        <f t="shared" si="82"/>
        <v>0</v>
      </c>
      <c r="R178" s="49">
        <f t="shared" si="83"/>
        <v>0</v>
      </c>
      <c r="S178" s="49">
        <f t="shared" si="84"/>
        <v>0</v>
      </c>
      <c r="T178" s="49"/>
    </row>
    <row r="179" spans="1:20" hidden="1" x14ac:dyDescent="0.2">
      <c r="A179" s="30">
        <v>42913</v>
      </c>
      <c r="B179" s="67" t="str">
        <f t="shared" si="85"/>
        <v>Iunie</v>
      </c>
      <c r="C179" s="8">
        <f t="shared" si="80"/>
        <v>27</v>
      </c>
      <c r="D179" s="8"/>
      <c r="E179" s="49" t="str">
        <f t="shared" si="86"/>
        <v>Ma</v>
      </c>
      <c r="F179" s="48" t="s">
        <v>59</v>
      </c>
      <c r="G179" s="76"/>
      <c r="H179" s="76"/>
      <c r="I179" s="49"/>
      <c r="J179" s="49"/>
      <c r="K179" s="50">
        <f t="shared" ca="1" si="87"/>
        <v>8</v>
      </c>
      <c r="L179" s="50">
        <f t="shared" si="68"/>
        <v>0</v>
      </c>
      <c r="M179" s="50">
        <f t="shared" si="69"/>
        <v>0</v>
      </c>
      <c r="N179" s="49">
        <f t="shared" ca="1" si="70"/>
        <v>0</v>
      </c>
      <c r="O179" s="51">
        <f t="shared" ca="1" si="71"/>
        <v>-8</v>
      </c>
      <c r="P179" s="49">
        <f t="shared" si="81"/>
        <v>0</v>
      </c>
      <c r="Q179" s="49">
        <f t="shared" si="82"/>
        <v>0</v>
      </c>
      <c r="R179" s="49">
        <f t="shared" si="83"/>
        <v>0</v>
      </c>
      <c r="S179" s="49">
        <f t="shared" si="84"/>
        <v>0</v>
      </c>
      <c r="T179" s="49"/>
    </row>
    <row r="180" spans="1:20" hidden="1" x14ac:dyDescent="0.2">
      <c r="A180" s="30">
        <v>42914</v>
      </c>
      <c r="B180" s="67" t="str">
        <f t="shared" si="85"/>
        <v>Iunie</v>
      </c>
      <c r="C180" s="8">
        <f t="shared" si="80"/>
        <v>28</v>
      </c>
      <c r="D180" s="8"/>
      <c r="E180" s="49" t="str">
        <f t="shared" si="86"/>
        <v>Mi</v>
      </c>
      <c r="F180" s="48" t="s">
        <v>59</v>
      </c>
      <c r="G180" s="76"/>
      <c r="H180" s="76"/>
      <c r="I180" s="49"/>
      <c r="J180" s="49"/>
      <c r="K180" s="50">
        <f t="shared" ca="1" si="87"/>
        <v>8</v>
      </c>
      <c r="L180" s="50">
        <f t="shared" si="68"/>
        <v>0</v>
      </c>
      <c r="M180" s="50">
        <f t="shared" si="69"/>
        <v>0</v>
      </c>
      <c r="N180" s="49">
        <f t="shared" ca="1" si="70"/>
        <v>0</v>
      </c>
      <c r="O180" s="51">
        <f t="shared" ca="1" si="71"/>
        <v>-8</v>
      </c>
      <c r="P180" s="49">
        <f t="shared" si="81"/>
        <v>0</v>
      </c>
      <c r="Q180" s="49">
        <f t="shared" si="82"/>
        <v>0</v>
      </c>
      <c r="R180" s="49">
        <f t="shared" si="83"/>
        <v>0</v>
      </c>
      <c r="S180" s="49">
        <f t="shared" si="84"/>
        <v>0</v>
      </c>
      <c r="T180" s="49"/>
    </row>
    <row r="181" spans="1:20" hidden="1" x14ac:dyDescent="0.2">
      <c r="A181" s="30">
        <v>42915</v>
      </c>
      <c r="B181" s="67" t="str">
        <f t="shared" si="85"/>
        <v>Iunie</v>
      </c>
      <c r="C181" s="8">
        <f t="shared" si="80"/>
        <v>29</v>
      </c>
      <c r="D181" s="8"/>
      <c r="E181" s="49" t="str">
        <f t="shared" si="86"/>
        <v>Jo</v>
      </c>
      <c r="F181" s="48" t="s">
        <v>59</v>
      </c>
      <c r="G181" s="76"/>
      <c r="H181" s="76"/>
      <c r="I181" s="49"/>
      <c r="J181" s="49"/>
      <c r="K181" s="50">
        <f t="shared" ca="1" si="87"/>
        <v>8</v>
      </c>
      <c r="L181" s="50">
        <f t="shared" si="68"/>
        <v>0</v>
      </c>
      <c r="M181" s="50">
        <f t="shared" si="69"/>
        <v>0</v>
      </c>
      <c r="N181" s="49">
        <f t="shared" ca="1" si="70"/>
        <v>0</v>
      </c>
      <c r="O181" s="51">
        <f t="shared" ca="1" si="71"/>
        <v>-8</v>
      </c>
      <c r="P181" s="49">
        <f t="shared" si="81"/>
        <v>0</v>
      </c>
      <c r="Q181" s="49">
        <f t="shared" si="82"/>
        <v>0</v>
      </c>
      <c r="R181" s="49">
        <f t="shared" si="83"/>
        <v>0</v>
      </c>
      <c r="S181" s="49">
        <f t="shared" si="84"/>
        <v>0</v>
      </c>
      <c r="T181" s="49"/>
    </row>
    <row r="182" spans="1:20" hidden="1" x14ac:dyDescent="0.2">
      <c r="A182" s="30">
        <v>42916</v>
      </c>
      <c r="B182" s="48" t="str">
        <f>INDEX(luni,MONTH($A182))</f>
        <v>Iunie</v>
      </c>
      <c r="C182" s="8">
        <f>DAY($A182)</f>
        <v>30</v>
      </c>
      <c r="D182" s="8"/>
      <c r="E182" s="49" t="str">
        <f>IF(LEN($A182)=0,"",LEFT(INDEX(zile,WEEKDAY($A182,2)),2))</f>
        <v>Vi</v>
      </c>
      <c r="F182" s="48" t="s">
        <v>59</v>
      </c>
      <c r="G182" s="76"/>
      <c r="H182" s="76"/>
      <c r="I182" s="49"/>
      <c r="J182" s="49"/>
      <c r="K182" s="50">
        <f ca="1">INDEX(salariati,MATCH($F182,INDEX(salariati,,1),0),2)*NOT(OR($E182=LEFT(INDEX(zile,6),2),$E182=LEFT(INDEX(zile,7),2),ISNUMBER(MATCH($A182,sarbatori,0)),$I182="CO"))</f>
        <v>8</v>
      </c>
      <c r="L182" s="50">
        <f t="shared" si="68"/>
        <v>0</v>
      </c>
      <c r="M182" s="50">
        <f t="shared" si="69"/>
        <v>0</v>
      </c>
      <c r="N182" s="49">
        <f t="shared" ca="1" si="70"/>
        <v>0</v>
      </c>
      <c r="O182" s="51">
        <f t="shared" ca="1" si="71"/>
        <v>-8</v>
      </c>
      <c r="P182" s="49">
        <f>IF($I182=P$1,1,0)</f>
        <v>0</v>
      </c>
      <c r="Q182" s="49">
        <f>IF($I182=Q$1,1,0)</f>
        <v>0</v>
      </c>
      <c r="R182" s="49">
        <f>IF($I182=R$1,1,0)</f>
        <v>0</v>
      </c>
      <c r="S182" s="49">
        <f>IF($I182=S$1,1,0)</f>
        <v>0</v>
      </c>
      <c r="T182" s="49"/>
    </row>
    <row r="183" spans="1:20" hidden="1" x14ac:dyDescent="0.2">
      <c r="A183" s="30">
        <v>42917</v>
      </c>
      <c r="B183" s="67" t="str">
        <f t="shared" si="85"/>
        <v>Iulie</v>
      </c>
      <c r="C183" s="8">
        <f t="shared" si="80"/>
        <v>1</v>
      </c>
      <c r="D183" s="8"/>
      <c r="E183" s="49" t="str">
        <f t="shared" si="86"/>
        <v>Sa</v>
      </c>
      <c r="F183" s="48" t="s">
        <v>59</v>
      </c>
      <c r="G183" s="76"/>
      <c r="H183" s="76"/>
      <c r="I183" s="49"/>
      <c r="J183" s="49"/>
      <c r="K183" s="50">
        <f t="shared" ca="1" si="87"/>
        <v>0</v>
      </c>
      <c r="L183" s="50">
        <f t="shared" si="68"/>
        <v>0</v>
      </c>
      <c r="M183" s="50">
        <f t="shared" si="69"/>
        <v>0</v>
      </c>
      <c r="N183" s="49">
        <f t="shared" ca="1" si="70"/>
        <v>0</v>
      </c>
      <c r="O183" s="51">
        <f t="shared" ca="1" si="71"/>
        <v>0</v>
      </c>
      <c r="P183" s="49">
        <f t="shared" si="81"/>
        <v>0</v>
      </c>
      <c r="Q183" s="49">
        <f t="shared" si="82"/>
        <v>0</v>
      </c>
      <c r="R183" s="49">
        <f t="shared" si="83"/>
        <v>0</v>
      </c>
      <c r="S183" s="49">
        <f t="shared" si="84"/>
        <v>0</v>
      </c>
      <c r="T183" s="49"/>
    </row>
    <row r="184" spans="1:20" hidden="1" x14ac:dyDescent="0.2">
      <c r="A184" s="30">
        <v>42918</v>
      </c>
      <c r="B184" s="67" t="str">
        <f t="shared" si="85"/>
        <v>Iulie</v>
      </c>
      <c r="C184" s="8">
        <f t="shared" si="80"/>
        <v>2</v>
      </c>
      <c r="D184" s="8"/>
      <c r="E184" s="49" t="str">
        <f t="shared" si="86"/>
        <v>Du</v>
      </c>
      <c r="F184" s="48" t="s">
        <v>59</v>
      </c>
      <c r="G184" s="76"/>
      <c r="H184" s="76"/>
      <c r="I184" s="49"/>
      <c r="J184" s="49"/>
      <c r="K184" s="50">
        <f t="shared" ca="1" si="87"/>
        <v>0</v>
      </c>
      <c r="L184" s="50">
        <f t="shared" si="68"/>
        <v>0</v>
      </c>
      <c r="M184" s="50">
        <f t="shared" si="69"/>
        <v>0</v>
      </c>
      <c r="N184" s="49">
        <f t="shared" ca="1" si="70"/>
        <v>0</v>
      </c>
      <c r="O184" s="51">
        <f t="shared" ca="1" si="71"/>
        <v>0</v>
      </c>
      <c r="P184" s="49">
        <f t="shared" si="81"/>
        <v>0</v>
      </c>
      <c r="Q184" s="49">
        <f t="shared" si="82"/>
        <v>0</v>
      </c>
      <c r="R184" s="49">
        <f t="shared" si="83"/>
        <v>0</v>
      </c>
      <c r="S184" s="49">
        <f t="shared" si="84"/>
        <v>0</v>
      </c>
      <c r="T184" s="49"/>
    </row>
    <row r="185" spans="1:20" hidden="1" x14ac:dyDescent="0.2">
      <c r="A185" s="30">
        <v>42919</v>
      </c>
      <c r="B185" s="67" t="str">
        <f t="shared" si="85"/>
        <v>Iulie</v>
      </c>
      <c r="C185" s="8">
        <f t="shared" si="80"/>
        <v>3</v>
      </c>
      <c r="D185" s="8"/>
      <c r="E185" s="49" t="str">
        <f t="shared" si="86"/>
        <v>Lu</v>
      </c>
      <c r="F185" s="48" t="s">
        <v>59</v>
      </c>
      <c r="G185" s="49"/>
      <c r="H185" s="49"/>
      <c r="I185" s="49"/>
      <c r="J185" s="49"/>
      <c r="K185" s="50">
        <f t="shared" ca="1" si="87"/>
        <v>8</v>
      </c>
      <c r="L185" s="50">
        <f t="shared" si="68"/>
        <v>0</v>
      </c>
      <c r="M185" s="50">
        <f t="shared" si="69"/>
        <v>0</v>
      </c>
      <c r="N185" s="49">
        <f t="shared" ca="1" si="70"/>
        <v>0</v>
      </c>
      <c r="O185" s="51">
        <f t="shared" ca="1" si="71"/>
        <v>-8</v>
      </c>
      <c r="P185" s="49">
        <f t="shared" si="81"/>
        <v>0</v>
      </c>
      <c r="Q185" s="49">
        <f t="shared" si="82"/>
        <v>0</v>
      </c>
      <c r="R185" s="49">
        <f t="shared" si="83"/>
        <v>0</v>
      </c>
      <c r="S185" s="49">
        <f t="shared" si="84"/>
        <v>0</v>
      </c>
      <c r="T185" s="49"/>
    </row>
    <row r="186" spans="1:20" hidden="1" x14ac:dyDescent="0.2">
      <c r="A186" s="30">
        <v>42920</v>
      </c>
      <c r="B186" s="67" t="str">
        <f t="shared" si="85"/>
        <v>Iulie</v>
      </c>
      <c r="C186" s="8">
        <f t="shared" si="80"/>
        <v>4</v>
      </c>
      <c r="D186" s="8"/>
      <c r="E186" s="49" t="str">
        <f t="shared" si="86"/>
        <v>Ma</v>
      </c>
      <c r="F186" s="48" t="s">
        <v>59</v>
      </c>
      <c r="G186" s="76"/>
      <c r="H186" s="76"/>
      <c r="I186" s="49"/>
      <c r="J186" s="49"/>
      <c r="K186" s="50">
        <f t="shared" ca="1" si="87"/>
        <v>8</v>
      </c>
      <c r="L186" s="50">
        <f t="shared" si="68"/>
        <v>0</v>
      </c>
      <c r="M186" s="50">
        <f t="shared" si="69"/>
        <v>0</v>
      </c>
      <c r="N186" s="49">
        <f t="shared" ca="1" si="70"/>
        <v>0</v>
      </c>
      <c r="O186" s="51">
        <f t="shared" ca="1" si="71"/>
        <v>-8</v>
      </c>
      <c r="P186" s="49">
        <f t="shared" si="81"/>
        <v>0</v>
      </c>
      <c r="Q186" s="49">
        <f t="shared" si="82"/>
        <v>0</v>
      </c>
      <c r="R186" s="49">
        <f t="shared" si="83"/>
        <v>0</v>
      </c>
      <c r="S186" s="49">
        <f t="shared" si="84"/>
        <v>0</v>
      </c>
      <c r="T186" s="49"/>
    </row>
    <row r="187" spans="1:20" hidden="1" x14ac:dyDescent="0.2">
      <c r="A187" s="30">
        <v>42921</v>
      </c>
      <c r="B187" s="67" t="str">
        <f t="shared" si="85"/>
        <v>Iulie</v>
      </c>
      <c r="C187" s="8">
        <f t="shared" si="80"/>
        <v>5</v>
      </c>
      <c r="D187" s="8"/>
      <c r="E187" s="49" t="str">
        <f t="shared" si="86"/>
        <v>Mi</v>
      </c>
      <c r="F187" s="48" t="s">
        <v>59</v>
      </c>
      <c r="G187" s="76"/>
      <c r="H187" s="76"/>
      <c r="I187" s="49"/>
      <c r="J187" s="49"/>
      <c r="K187" s="50">
        <f t="shared" ca="1" si="87"/>
        <v>8</v>
      </c>
      <c r="L187" s="50">
        <f t="shared" si="68"/>
        <v>0</v>
      </c>
      <c r="M187" s="50">
        <f t="shared" si="69"/>
        <v>0</v>
      </c>
      <c r="N187" s="49">
        <f t="shared" ca="1" si="70"/>
        <v>0</v>
      </c>
      <c r="O187" s="51">
        <f t="shared" ca="1" si="71"/>
        <v>-8</v>
      </c>
      <c r="P187" s="49">
        <f t="shared" si="81"/>
        <v>0</v>
      </c>
      <c r="Q187" s="49">
        <f t="shared" si="82"/>
        <v>0</v>
      </c>
      <c r="R187" s="49">
        <f t="shared" si="83"/>
        <v>0</v>
      </c>
      <c r="S187" s="49">
        <f t="shared" si="84"/>
        <v>0</v>
      </c>
      <c r="T187" s="49"/>
    </row>
    <row r="188" spans="1:20" hidden="1" x14ac:dyDescent="0.2">
      <c r="A188" s="30">
        <v>42922</v>
      </c>
      <c r="B188" s="67" t="str">
        <f t="shared" si="85"/>
        <v>Iulie</v>
      </c>
      <c r="C188" s="8">
        <f t="shared" si="80"/>
        <v>6</v>
      </c>
      <c r="D188" s="8"/>
      <c r="E188" s="49" t="str">
        <f t="shared" si="86"/>
        <v>Jo</v>
      </c>
      <c r="F188" s="48" t="s">
        <v>59</v>
      </c>
      <c r="G188" s="76"/>
      <c r="H188" s="76"/>
      <c r="I188" s="49"/>
      <c r="J188" s="49"/>
      <c r="K188" s="50">
        <f t="shared" ca="1" si="87"/>
        <v>8</v>
      </c>
      <c r="L188" s="50">
        <f t="shared" si="68"/>
        <v>0</v>
      </c>
      <c r="M188" s="50">
        <f t="shared" si="69"/>
        <v>0</v>
      </c>
      <c r="N188" s="49">
        <f t="shared" ca="1" si="70"/>
        <v>0</v>
      </c>
      <c r="O188" s="51">
        <f t="shared" ca="1" si="71"/>
        <v>-8</v>
      </c>
      <c r="P188" s="49">
        <f t="shared" si="81"/>
        <v>0</v>
      </c>
      <c r="Q188" s="49">
        <f t="shared" si="82"/>
        <v>0</v>
      </c>
      <c r="R188" s="49">
        <f t="shared" si="83"/>
        <v>0</v>
      </c>
      <c r="S188" s="49">
        <f t="shared" si="84"/>
        <v>0</v>
      </c>
      <c r="T188" s="49"/>
    </row>
    <row r="189" spans="1:20" hidden="1" x14ac:dyDescent="0.2">
      <c r="A189" s="30">
        <v>42923</v>
      </c>
      <c r="B189" s="67" t="str">
        <f t="shared" si="85"/>
        <v>Iulie</v>
      </c>
      <c r="C189" s="8">
        <f t="shared" si="80"/>
        <v>7</v>
      </c>
      <c r="D189" s="8"/>
      <c r="E189" s="49" t="str">
        <f t="shared" si="86"/>
        <v>Vi</v>
      </c>
      <c r="F189" s="48" t="s">
        <v>59</v>
      </c>
      <c r="G189" s="76"/>
      <c r="H189" s="76"/>
      <c r="I189" s="49"/>
      <c r="J189" s="49"/>
      <c r="K189" s="50">
        <f t="shared" ca="1" si="87"/>
        <v>8</v>
      </c>
      <c r="L189" s="50">
        <f t="shared" si="68"/>
        <v>0</v>
      </c>
      <c r="M189" s="50">
        <f t="shared" si="69"/>
        <v>0</v>
      </c>
      <c r="N189" s="49">
        <f t="shared" ca="1" si="70"/>
        <v>0</v>
      </c>
      <c r="O189" s="51">
        <f t="shared" ca="1" si="71"/>
        <v>-8</v>
      </c>
      <c r="P189" s="49">
        <f t="shared" si="81"/>
        <v>0</v>
      </c>
      <c r="Q189" s="49">
        <f t="shared" si="82"/>
        <v>0</v>
      </c>
      <c r="R189" s="49">
        <f t="shared" si="83"/>
        <v>0</v>
      </c>
      <c r="S189" s="49">
        <f t="shared" si="84"/>
        <v>0</v>
      </c>
      <c r="T189" s="49"/>
    </row>
    <row r="190" spans="1:20" hidden="1" x14ac:dyDescent="0.2">
      <c r="A190" s="30">
        <v>42924</v>
      </c>
      <c r="B190" s="67" t="str">
        <f t="shared" si="85"/>
        <v>Iulie</v>
      </c>
      <c r="C190" s="8">
        <f t="shared" si="80"/>
        <v>8</v>
      </c>
      <c r="D190" s="8"/>
      <c r="E190" s="49" t="str">
        <f t="shared" si="86"/>
        <v>Sa</v>
      </c>
      <c r="F190" s="48" t="s">
        <v>59</v>
      </c>
      <c r="G190" s="49"/>
      <c r="H190" s="49"/>
      <c r="I190" s="49"/>
      <c r="J190" s="49"/>
      <c r="K190" s="50">
        <f t="shared" ca="1" si="87"/>
        <v>0</v>
      </c>
      <c r="L190" s="50">
        <f t="shared" si="68"/>
        <v>0</v>
      </c>
      <c r="M190" s="50">
        <f t="shared" si="69"/>
        <v>0</v>
      </c>
      <c r="N190" s="49">
        <f t="shared" ca="1" si="70"/>
        <v>0</v>
      </c>
      <c r="O190" s="51">
        <f t="shared" ca="1" si="71"/>
        <v>0</v>
      </c>
      <c r="P190" s="49">
        <f t="shared" si="81"/>
        <v>0</v>
      </c>
      <c r="Q190" s="49">
        <f t="shared" si="82"/>
        <v>0</v>
      </c>
      <c r="R190" s="49">
        <f t="shared" si="83"/>
        <v>0</v>
      </c>
      <c r="S190" s="49">
        <f t="shared" si="84"/>
        <v>0</v>
      </c>
      <c r="T190" s="49"/>
    </row>
    <row r="191" spans="1:20" hidden="1" x14ac:dyDescent="0.2">
      <c r="A191" s="30">
        <v>42925</v>
      </c>
      <c r="B191" s="67" t="str">
        <f t="shared" si="85"/>
        <v>Iulie</v>
      </c>
      <c r="C191" s="8">
        <f t="shared" si="80"/>
        <v>9</v>
      </c>
      <c r="D191" s="8"/>
      <c r="E191" s="49" t="str">
        <f t="shared" si="86"/>
        <v>Du</v>
      </c>
      <c r="F191" s="48" t="s">
        <v>59</v>
      </c>
      <c r="G191" s="49"/>
      <c r="H191" s="49"/>
      <c r="I191" s="49"/>
      <c r="J191" s="49"/>
      <c r="K191" s="50">
        <f t="shared" ca="1" si="87"/>
        <v>0</v>
      </c>
      <c r="L191" s="50">
        <f t="shared" si="68"/>
        <v>0</v>
      </c>
      <c r="M191" s="50">
        <f t="shared" si="69"/>
        <v>0</v>
      </c>
      <c r="N191" s="49">
        <f t="shared" ca="1" si="70"/>
        <v>0</v>
      </c>
      <c r="O191" s="51">
        <f t="shared" ca="1" si="71"/>
        <v>0</v>
      </c>
      <c r="P191" s="49">
        <f t="shared" si="81"/>
        <v>0</v>
      </c>
      <c r="Q191" s="49">
        <f t="shared" si="82"/>
        <v>0</v>
      </c>
      <c r="R191" s="49">
        <f t="shared" si="83"/>
        <v>0</v>
      </c>
      <c r="S191" s="49">
        <f t="shared" si="84"/>
        <v>0</v>
      </c>
      <c r="T191" s="49"/>
    </row>
    <row r="192" spans="1:20" hidden="1" x14ac:dyDescent="0.2">
      <c r="A192" s="30">
        <v>42926</v>
      </c>
      <c r="B192" s="67" t="str">
        <f t="shared" si="85"/>
        <v>Iulie</v>
      </c>
      <c r="C192" s="8">
        <f t="shared" si="80"/>
        <v>10</v>
      </c>
      <c r="D192" s="8"/>
      <c r="E192" s="49" t="str">
        <f t="shared" si="86"/>
        <v>Lu</v>
      </c>
      <c r="F192" s="48" t="s">
        <v>59</v>
      </c>
      <c r="G192" s="49"/>
      <c r="H192" s="49"/>
      <c r="I192" s="49"/>
      <c r="J192" s="49"/>
      <c r="K192" s="50">
        <f t="shared" ca="1" si="87"/>
        <v>8</v>
      </c>
      <c r="L192" s="50">
        <f t="shared" si="68"/>
        <v>0</v>
      </c>
      <c r="M192" s="50">
        <f t="shared" si="69"/>
        <v>0</v>
      </c>
      <c r="N192" s="49">
        <f t="shared" ca="1" si="70"/>
        <v>0</v>
      </c>
      <c r="O192" s="51">
        <f t="shared" ca="1" si="71"/>
        <v>-8</v>
      </c>
      <c r="P192" s="49">
        <f t="shared" si="81"/>
        <v>0</v>
      </c>
      <c r="Q192" s="49">
        <f t="shared" si="82"/>
        <v>0</v>
      </c>
      <c r="R192" s="49">
        <f t="shared" si="83"/>
        <v>0</v>
      </c>
      <c r="S192" s="49">
        <f t="shared" si="84"/>
        <v>0</v>
      </c>
      <c r="T192" s="49"/>
    </row>
    <row r="193" spans="1:20" hidden="1" x14ac:dyDescent="0.2">
      <c r="A193" s="30">
        <v>42927</v>
      </c>
      <c r="B193" s="67" t="str">
        <f t="shared" si="85"/>
        <v>Iulie</v>
      </c>
      <c r="C193" s="8">
        <f t="shared" si="80"/>
        <v>11</v>
      </c>
      <c r="D193" s="8"/>
      <c r="E193" s="49" t="str">
        <f t="shared" si="86"/>
        <v>Ma</v>
      </c>
      <c r="F193" s="48" t="s">
        <v>59</v>
      </c>
      <c r="G193" s="49"/>
      <c r="H193" s="49"/>
      <c r="I193" s="49"/>
      <c r="J193" s="49"/>
      <c r="K193" s="50">
        <f t="shared" ca="1" si="87"/>
        <v>8</v>
      </c>
      <c r="L193" s="50">
        <f t="shared" si="68"/>
        <v>0</v>
      </c>
      <c r="M193" s="50">
        <f t="shared" si="69"/>
        <v>0</v>
      </c>
      <c r="N193" s="49">
        <f t="shared" ca="1" si="70"/>
        <v>0</v>
      </c>
      <c r="O193" s="51">
        <f t="shared" ca="1" si="71"/>
        <v>-8</v>
      </c>
      <c r="P193" s="49">
        <f t="shared" si="81"/>
        <v>0</v>
      </c>
      <c r="Q193" s="49">
        <f t="shared" si="82"/>
        <v>0</v>
      </c>
      <c r="R193" s="49">
        <f t="shared" si="83"/>
        <v>0</v>
      </c>
      <c r="S193" s="49">
        <f t="shared" si="84"/>
        <v>0</v>
      </c>
      <c r="T193" s="49"/>
    </row>
    <row r="194" spans="1:20" hidden="1" x14ac:dyDescent="0.2">
      <c r="A194" s="30">
        <v>42928</v>
      </c>
      <c r="B194" s="67" t="str">
        <f t="shared" si="85"/>
        <v>Iulie</v>
      </c>
      <c r="C194" s="8">
        <f t="shared" si="80"/>
        <v>12</v>
      </c>
      <c r="D194" s="8"/>
      <c r="E194" s="49" t="str">
        <f t="shared" si="86"/>
        <v>Mi</v>
      </c>
      <c r="F194" s="48" t="s">
        <v>59</v>
      </c>
      <c r="G194" s="76"/>
      <c r="H194" s="76"/>
      <c r="I194" s="49"/>
      <c r="J194" s="49"/>
      <c r="K194" s="50">
        <f t="shared" ca="1" si="87"/>
        <v>8</v>
      </c>
      <c r="L194" s="50">
        <f t="shared" ref="L194:L257" si="93">IF(LEN($G194)=0,IF($I194="ZL",$K194,0),IF($H194&gt;=$G194,($H194-$G194)*24,("24:00"*1-ABS($H194-$G194))*24))</f>
        <v>0</v>
      </c>
      <c r="M194" s="50">
        <f t="shared" ref="M194:M257" si="94">IF($L194=0,0,IF($I194="ZL",0,IF($H194="0:00"*1,("24:00"*1-MAX($G194,"22:00"*1))*24,IF($H194&gt;"22:00"*1,($H194-"22:00"*1)*24,0))+IF($G194&lt;"6:00"*1,(MIN("6:00"*1,$H194)-$G194)*24,0)))</f>
        <v>0</v>
      </c>
      <c r="N194" s="49">
        <f t="shared" ref="N194:N257" ca="1" si="95">IF(OR($E194=LEFT(INDEX(zile,6),2),$E194=LEFT(INDEX(zile,7),2),ISNUMBER(MATCH($A194,sarbatori,0))),$L194,0)</f>
        <v>0</v>
      </c>
      <c r="O194" s="51">
        <f t="shared" ref="O194:O257" ca="1" si="96">IF(LEN($I194)&gt;0,0,($L194-$K194)*NOT(OR($E194=LEFT(INDEX(zile,6),2),$E194=LEFT(INDEX(zile,7),2),ISNUMBER(MATCH($A194,sarbatori,0)))))</f>
        <v>-8</v>
      </c>
      <c r="P194" s="49">
        <f t="shared" si="81"/>
        <v>0</v>
      </c>
      <c r="Q194" s="49">
        <f t="shared" si="82"/>
        <v>0</v>
      </c>
      <c r="R194" s="49">
        <f t="shared" si="83"/>
        <v>0</v>
      </c>
      <c r="S194" s="49">
        <f t="shared" si="84"/>
        <v>0</v>
      </c>
      <c r="T194" s="49"/>
    </row>
    <row r="195" spans="1:20" hidden="1" x14ac:dyDescent="0.2">
      <c r="A195" s="30">
        <v>42929</v>
      </c>
      <c r="B195" s="67" t="str">
        <f t="shared" si="85"/>
        <v>Iulie</v>
      </c>
      <c r="C195" s="8">
        <f t="shared" si="80"/>
        <v>13</v>
      </c>
      <c r="D195" s="8"/>
      <c r="E195" s="49" t="str">
        <f t="shared" si="86"/>
        <v>Jo</v>
      </c>
      <c r="F195" s="48" t="s">
        <v>59</v>
      </c>
      <c r="G195" s="76"/>
      <c r="H195" s="76"/>
      <c r="I195" s="49"/>
      <c r="J195" s="49"/>
      <c r="K195" s="50">
        <f t="shared" ca="1" si="87"/>
        <v>8</v>
      </c>
      <c r="L195" s="50">
        <f t="shared" si="93"/>
        <v>0</v>
      </c>
      <c r="M195" s="50">
        <f t="shared" si="94"/>
        <v>0</v>
      </c>
      <c r="N195" s="49">
        <f t="shared" ca="1" si="95"/>
        <v>0</v>
      </c>
      <c r="O195" s="51">
        <f t="shared" ca="1" si="96"/>
        <v>-8</v>
      </c>
      <c r="P195" s="49">
        <f t="shared" si="81"/>
        <v>0</v>
      </c>
      <c r="Q195" s="49">
        <f t="shared" si="82"/>
        <v>0</v>
      </c>
      <c r="R195" s="49">
        <f t="shared" si="83"/>
        <v>0</v>
      </c>
      <c r="S195" s="49">
        <f t="shared" si="84"/>
        <v>0</v>
      </c>
      <c r="T195" s="49"/>
    </row>
    <row r="196" spans="1:20" hidden="1" x14ac:dyDescent="0.2">
      <c r="A196" s="30">
        <v>42930</v>
      </c>
      <c r="B196" s="48" t="str">
        <f>INDEX(luni,MONTH($A196))</f>
        <v>Iulie</v>
      </c>
      <c r="C196" s="8">
        <f>DAY($A196)</f>
        <v>14</v>
      </c>
      <c r="D196" s="8"/>
      <c r="E196" s="49" t="str">
        <f>IF(LEN($A196)=0,"",LEFT(INDEX(zile,WEEKDAY($A196,2)),2))</f>
        <v>Vi</v>
      </c>
      <c r="F196" s="48" t="s">
        <v>59</v>
      </c>
      <c r="G196" s="76"/>
      <c r="H196" s="76"/>
      <c r="I196" s="49"/>
      <c r="J196" s="49"/>
      <c r="K196" s="50">
        <f t="shared" ca="1" si="87"/>
        <v>8</v>
      </c>
      <c r="L196" s="50">
        <f t="shared" si="93"/>
        <v>0</v>
      </c>
      <c r="M196" s="50">
        <f t="shared" si="94"/>
        <v>0</v>
      </c>
      <c r="N196" s="49">
        <f t="shared" ca="1" si="95"/>
        <v>0</v>
      </c>
      <c r="O196" s="51">
        <f t="shared" ca="1" si="96"/>
        <v>-8</v>
      </c>
      <c r="P196" s="49">
        <f>IF($I196=P$1,1,0)</f>
        <v>0</v>
      </c>
      <c r="Q196" s="49">
        <f>IF($I196=Q$1,1,0)</f>
        <v>0</v>
      </c>
      <c r="R196" s="49">
        <f>IF($I196=R$1,1,0)</f>
        <v>0</v>
      </c>
      <c r="S196" s="49">
        <f>IF($I196=S$1,1,0)</f>
        <v>0</v>
      </c>
      <c r="T196" s="49"/>
    </row>
    <row r="197" spans="1:20" hidden="1" x14ac:dyDescent="0.2">
      <c r="A197" s="30">
        <v>42931</v>
      </c>
      <c r="B197" s="67" t="str">
        <f t="shared" si="85"/>
        <v>Iulie</v>
      </c>
      <c r="C197" s="8">
        <f t="shared" si="80"/>
        <v>15</v>
      </c>
      <c r="D197" s="8"/>
      <c r="E197" s="49" t="str">
        <f t="shared" si="86"/>
        <v>Sa</v>
      </c>
      <c r="F197" s="48" t="s">
        <v>59</v>
      </c>
      <c r="G197" s="76"/>
      <c r="H197" s="76"/>
      <c r="I197" s="49"/>
      <c r="J197" s="49"/>
      <c r="K197" s="50">
        <f t="shared" ca="1" si="87"/>
        <v>0</v>
      </c>
      <c r="L197" s="50">
        <f t="shared" si="93"/>
        <v>0</v>
      </c>
      <c r="M197" s="50">
        <f t="shared" si="94"/>
        <v>0</v>
      </c>
      <c r="N197" s="49">
        <f t="shared" ca="1" si="95"/>
        <v>0</v>
      </c>
      <c r="O197" s="51">
        <f t="shared" ca="1" si="96"/>
        <v>0</v>
      </c>
      <c r="P197" s="49">
        <f t="shared" si="81"/>
        <v>0</v>
      </c>
      <c r="Q197" s="49">
        <f t="shared" si="82"/>
        <v>0</v>
      </c>
      <c r="R197" s="49">
        <f t="shared" si="83"/>
        <v>0</v>
      </c>
      <c r="S197" s="49">
        <f t="shared" si="84"/>
        <v>0</v>
      </c>
      <c r="T197" s="49"/>
    </row>
    <row r="198" spans="1:20" hidden="1" x14ac:dyDescent="0.2">
      <c r="A198" s="30">
        <v>42932</v>
      </c>
      <c r="B198" s="67" t="str">
        <f t="shared" si="85"/>
        <v>Iulie</v>
      </c>
      <c r="C198" s="8">
        <f t="shared" si="80"/>
        <v>16</v>
      </c>
      <c r="D198" s="8"/>
      <c r="E198" s="49" t="str">
        <f t="shared" si="86"/>
        <v>Du</v>
      </c>
      <c r="F198" s="48" t="s">
        <v>59</v>
      </c>
      <c r="G198" s="76"/>
      <c r="H198" s="76"/>
      <c r="I198" s="49"/>
      <c r="J198" s="49"/>
      <c r="K198" s="50">
        <f t="shared" ca="1" si="87"/>
        <v>0</v>
      </c>
      <c r="L198" s="50">
        <f t="shared" si="93"/>
        <v>0</v>
      </c>
      <c r="M198" s="50">
        <f t="shared" si="94"/>
        <v>0</v>
      </c>
      <c r="N198" s="49">
        <f t="shared" ca="1" si="95"/>
        <v>0</v>
      </c>
      <c r="O198" s="51">
        <f t="shared" ca="1" si="96"/>
        <v>0</v>
      </c>
      <c r="P198" s="49">
        <f t="shared" si="81"/>
        <v>0</v>
      </c>
      <c r="Q198" s="49">
        <f t="shared" si="82"/>
        <v>0</v>
      </c>
      <c r="R198" s="49">
        <f t="shared" si="83"/>
        <v>0</v>
      </c>
      <c r="S198" s="49">
        <f t="shared" si="84"/>
        <v>0</v>
      </c>
      <c r="T198" s="49"/>
    </row>
    <row r="199" spans="1:20" hidden="1" x14ac:dyDescent="0.2">
      <c r="A199" s="30">
        <v>42933</v>
      </c>
      <c r="B199" s="67" t="str">
        <f t="shared" si="85"/>
        <v>Iulie</v>
      </c>
      <c r="C199" s="8">
        <f t="shared" si="72"/>
        <v>17</v>
      </c>
      <c r="D199" s="8"/>
      <c r="E199" s="49" t="str">
        <f t="shared" si="86"/>
        <v>Lu</v>
      </c>
      <c r="F199" s="48" t="s">
        <v>59</v>
      </c>
      <c r="G199" s="49"/>
      <c r="H199" s="49"/>
      <c r="I199" s="49"/>
      <c r="J199" s="49"/>
      <c r="K199" s="50">
        <f t="shared" ca="1" si="87"/>
        <v>8</v>
      </c>
      <c r="L199" s="50">
        <f t="shared" si="93"/>
        <v>0</v>
      </c>
      <c r="M199" s="50">
        <f t="shared" si="94"/>
        <v>0</v>
      </c>
      <c r="N199" s="49">
        <f t="shared" ca="1" si="95"/>
        <v>0</v>
      </c>
      <c r="O199" s="51">
        <f t="shared" ca="1" si="96"/>
        <v>-8</v>
      </c>
      <c r="P199" s="49">
        <f t="shared" si="73"/>
        <v>0</v>
      </c>
      <c r="Q199" s="49">
        <f t="shared" si="74"/>
        <v>0</v>
      </c>
      <c r="R199" s="49">
        <f t="shared" si="75"/>
        <v>0</v>
      </c>
      <c r="S199" s="49">
        <f t="shared" si="76"/>
        <v>0</v>
      </c>
      <c r="T199" s="49"/>
    </row>
    <row r="200" spans="1:20" hidden="1" x14ac:dyDescent="0.2">
      <c r="A200" s="30">
        <v>42934</v>
      </c>
      <c r="B200" s="67" t="str">
        <f t="shared" si="85"/>
        <v>Iulie</v>
      </c>
      <c r="C200" s="8">
        <f t="shared" si="72"/>
        <v>18</v>
      </c>
      <c r="D200" s="8"/>
      <c r="E200" s="49" t="str">
        <f t="shared" si="86"/>
        <v>Ma</v>
      </c>
      <c r="F200" s="48" t="s">
        <v>59</v>
      </c>
      <c r="G200" s="49"/>
      <c r="H200" s="49"/>
      <c r="I200" s="49"/>
      <c r="J200" s="49"/>
      <c r="K200" s="50">
        <f t="shared" ca="1" si="87"/>
        <v>8</v>
      </c>
      <c r="L200" s="50">
        <f t="shared" si="93"/>
        <v>0</v>
      </c>
      <c r="M200" s="50">
        <f t="shared" si="94"/>
        <v>0</v>
      </c>
      <c r="N200" s="49">
        <f t="shared" ca="1" si="95"/>
        <v>0</v>
      </c>
      <c r="O200" s="51">
        <f t="shared" ca="1" si="96"/>
        <v>-8</v>
      </c>
      <c r="P200" s="49">
        <f t="shared" si="73"/>
        <v>0</v>
      </c>
      <c r="Q200" s="49">
        <f t="shared" si="74"/>
        <v>0</v>
      </c>
      <c r="R200" s="49">
        <f t="shared" si="75"/>
        <v>0</v>
      </c>
      <c r="S200" s="49">
        <f t="shared" si="76"/>
        <v>0</v>
      </c>
      <c r="T200" s="49"/>
    </row>
    <row r="201" spans="1:20" hidden="1" x14ac:dyDescent="0.2">
      <c r="A201" s="30">
        <v>42935</v>
      </c>
      <c r="B201" s="67" t="str">
        <f t="shared" si="85"/>
        <v>Iulie</v>
      </c>
      <c r="C201" s="8">
        <f t="shared" si="72"/>
        <v>19</v>
      </c>
      <c r="D201" s="8"/>
      <c r="E201" s="49" t="str">
        <f t="shared" si="86"/>
        <v>Mi</v>
      </c>
      <c r="F201" s="48" t="s">
        <v>59</v>
      </c>
      <c r="G201" s="76"/>
      <c r="H201" s="76"/>
      <c r="I201" s="49"/>
      <c r="J201" s="49"/>
      <c r="K201" s="50">
        <f t="shared" ca="1" si="87"/>
        <v>8</v>
      </c>
      <c r="L201" s="50">
        <f t="shared" si="93"/>
        <v>0</v>
      </c>
      <c r="M201" s="50">
        <f t="shared" si="94"/>
        <v>0</v>
      </c>
      <c r="N201" s="49">
        <f t="shared" ca="1" si="95"/>
        <v>0</v>
      </c>
      <c r="O201" s="51">
        <f t="shared" ca="1" si="96"/>
        <v>-8</v>
      </c>
      <c r="P201" s="49">
        <f t="shared" si="73"/>
        <v>0</v>
      </c>
      <c r="Q201" s="49">
        <f t="shared" si="74"/>
        <v>0</v>
      </c>
      <c r="R201" s="49">
        <f t="shared" si="75"/>
        <v>0</v>
      </c>
      <c r="S201" s="49">
        <f t="shared" si="76"/>
        <v>0</v>
      </c>
      <c r="T201" s="49"/>
    </row>
    <row r="202" spans="1:20" hidden="1" x14ac:dyDescent="0.2">
      <c r="A202" s="30">
        <v>42936</v>
      </c>
      <c r="B202" s="67" t="str">
        <f t="shared" ref="B202:B258" si="97">INDEX(luni,MONTH($A202))</f>
        <v>Iulie</v>
      </c>
      <c r="C202" s="8">
        <f t="shared" ref="C202:C258" si="98">DAY($A202)</f>
        <v>20</v>
      </c>
      <c r="D202" s="8"/>
      <c r="E202" s="49" t="str">
        <f t="shared" ref="E202:E258" si="99">IF(LEN($A202)=0,"",LEFT(INDEX(zile,WEEKDAY($A202,2)),2))</f>
        <v>Jo</v>
      </c>
      <c r="F202" s="48" t="s">
        <v>59</v>
      </c>
      <c r="G202" s="76"/>
      <c r="H202" s="76"/>
      <c r="I202" s="49"/>
      <c r="J202" s="49"/>
      <c r="K202" s="50">
        <f t="shared" ref="K202:K258" ca="1" si="100">INDEX(salariati,MATCH($F202,INDEX(salariati,,1),0),2)*NOT(OR($E202=LEFT(INDEX(zile,6),2),$E202=LEFT(INDEX(zile,7),2),ISNUMBER(MATCH($A202,sarbatori,0)),$I202="CO"))</f>
        <v>8</v>
      </c>
      <c r="L202" s="50">
        <f t="shared" si="93"/>
        <v>0</v>
      </c>
      <c r="M202" s="50">
        <f t="shared" si="94"/>
        <v>0</v>
      </c>
      <c r="N202" s="49">
        <f t="shared" ca="1" si="95"/>
        <v>0</v>
      </c>
      <c r="O202" s="51">
        <f t="shared" ca="1" si="96"/>
        <v>-8</v>
      </c>
      <c r="P202" s="49">
        <f t="shared" ref="P202:S207" si="101">IF($I202=P$1,1,0)</f>
        <v>0</v>
      </c>
      <c r="Q202" s="49">
        <f t="shared" si="101"/>
        <v>0</v>
      </c>
      <c r="R202" s="49">
        <f t="shared" si="101"/>
        <v>0</v>
      </c>
      <c r="S202" s="49">
        <f t="shared" si="101"/>
        <v>0</v>
      </c>
      <c r="T202" s="49"/>
    </row>
    <row r="203" spans="1:20" hidden="1" x14ac:dyDescent="0.2">
      <c r="A203" s="30">
        <v>42937</v>
      </c>
      <c r="B203" s="67" t="str">
        <f t="shared" si="97"/>
        <v>Iulie</v>
      </c>
      <c r="C203" s="8">
        <f t="shared" si="98"/>
        <v>21</v>
      </c>
      <c r="D203" s="8"/>
      <c r="E203" s="49" t="str">
        <f t="shared" si="99"/>
        <v>Vi</v>
      </c>
      <c r="F203" s="48" t="s">
        <v>59</v>
      </c>
      <c r="G203" s="76"/>
      <c r="H203" s="76"/>
      <c r="I203" s="49"/>
      <c r="J203" s="49"/>
      <c r="K203" s="50">
        <f t="shared" ca="1" si="100"/>
        <v>8</v>
      </c>
      <c r="L203" s="50">
        <f t="shared" si="93"/>
        <v>0</v>
      </c>
      <c r="M203" s="50">
        <f t="shared" si="94"/>
        <v>0</v>
      </c>
      <c r="N203" s="49">
        <f t="shared" ca="1" si="95"/>
        <v>0</v>
      </c>
      <c r="O203" s="51">
        <f t="shared" ca="1" si="96"/>
        <v>-8</v>
      </c>
      <c r="P203" s="49">
        <f t="shared" si="101"/>
        <v>0</v>
      </c>
      <c r="Q203" s="49">
        <f t="shared" si="101"/>
        <v>0</v>
      </c>
      <c r="R203" s="49">
        <f t="shared" si="101"/>
        <v>0</v>
      </c>
      <c r="S203" s="49">
        <f t="shared" si="101"/>
        <v>0</v>
      </c>
      <c r="T203" s="49"/>
    </row>
    <row r="204" spans="1:20" hidden="1" x14ac:dyDescent="0.2">
      <c r="A204" s="30">
        <v>42938</v>
      </c>
      <c r="B204" s="67" t="str">
        <f t="shared" si="97"/>
        <v>Iulie</v>
      </c>
      <c r="C204" s="8">
        <f t="shared" si="98"/>
        <v>22</v>
      </c>
      <c r="D204" s="8"/>
      <c r="E204" s="49" t="str">
        <f t="shared" si="99"/>
        <v>Sa</v>
      </c>
      <c r="F204" s="48" t="s">
        <v>59</v>
      </c>
      <c r="G204" s="76"/>
      <c r="H204" s="76"/>
      <c r="I204" s="49"/>
      <c r="J204" s="49"/>
      <c r="K204" s="50">
        <f t="shared" ca="1" si="100"/>
        <v>0</v>
      </c>
      <c r="L204" s="50">
        <f t="shared" si="93"/>
        <v>0</v>
      </c>
      <c r="M204" s="50">
        <f t="shared" si="94"/>
        <v>0</v>
      </c>
      <c r="N204" s="49">
        <f t="shared" ca="1" si="95"/>
        <v>0</v>
      </c>
      <c r="O204" s="51">
        <f t="shared" ca="1" si="96"/>
        <v>0</v>
      </c>
      <c r="P204" s="49">
        <f t="shared" si="101"/>
        <v>0</v>
      </c>
      <c r="Q204" s="49">
        <f t="shared" si="101"/>
        <v>0</v>
      </c>
      <c r="R204" s="49">
        <f t="shared" si="101"/>
        <v>0</v>
      </c>
      <c r="S204" s="49">
        <f t="shared" si="101"/>
        <v>0</v>
      </c>
      <c r="T204" s="49"/>
    </row>
    <row r="205" spans="1:20" hidden="1" x14ac:dyDescent="0.2">
      <c r="A205" s="30">
        <v>42939</v>
      </c>
      <c r="B205" s="67" t="str">
        <f t="shared" si="97"/>
        <v>Iulie</v>
      </c>
      <c r="C205" s="8">
        <f t="shared" si="98"/>
        <v>23</v>
      </c>
      <c r="D205" s="8"/>
      <c r="E205" s="49" t="str">
        <f t="shared" si="99"/>
        <v>Du</v>
      </c>
      <c r="F205" s="48" t="s">
        <v>59</v>
      </c>
      <c r="G205" s="76"/>
      <c r="H205" s="76"/>
      <c r="I205" s="49"/>
      <c r="J205" s="49"/>
      <c r="K205" s="50">
        <f t="shared" ca="1" si="100"/>
        <v>0</v>
      </c>
      <c r="L205" s="50">
        <f t="shared" si="93"/>
        <v>0</v>
      </c>
      <c r="M205" s="50">
        <f t="shared" si="94"/>
        <v>0</v>
      </c>
      <c r="N205" s="49">
        <f t="shared" ca="1" si="95"/>
        <v>0</v>
      </c>
      <c r="O205" s="51">
        <f t="shared" ca="1" si="96"/>
        <v>0</v>
      </c>
      <c r="P205" s="49">
        <f t="shared" si="101"/>
        <v>0</v>
      </c>
      <c r="Q205" s="49">
        <f t="shared" si="101"/>
        <v>0</v>
      </c>
      <c r="R205" s="49">
        <f t="shared" si="101"/>
        <v>0</v>
      </c>
      <c r="S205" s="49">
        <f t="shared" si="101"/>
        <v>0</v>
      </c>
      <c r="T205" s="49"/>
    </row>
    <row r="206" spans="1:20" hidden="1" x14ac:dyDescent="0.2">
      <c r="A206" s="30">
        <v>42940</v>
      </c>
      <c r="B206" s="67" t="str">
        <f t="shared" si="97"/>
        <v>Iulie</v>
      </c>
      <c r="C206" s="8">
        <f t="shared" si="98"/>
        <v>24</v>
      </c>
      <c r="D206" s="8"/>
      <c r="E206" s="49" t="str">
        <f t="shared" si="99"/>
        <v>Lu</v>
      </c>
      <c r="F206" s="48" t="s">
        <v>59</v>
      </c>
      <c r="G206" s="49"/>
      <c r="H206" s="49"/>
      <c r="I206" s="49"/>
      <c r="J206" s="49"/>
      <c r="K206" s="50">
        <f t="shared" ca="1" si="100"/>
        <v>8</v>
      </c>
      <c r="L206" s="50">
        <f t="shared" si="93"/>
        <v>0</v>
      </c>
      <c r="M206" s="50">
        <f t="shared" si="94"/>
        <v>0</v>
      </c>
      <c r="N206" s="49">
        <f t="shared" ca="1" si="95"/>
        <v>0</v>
      </c>
      <c r="O206" s="51">
        <f t="shared" ca="1" si="96"/>
        <v>-8</v>
      </c>
      <c r="P206" s="49">
        <f t="shared" si="101"/>
        <v>0</v>
      </c>
      <c r="Q206" s="49">
        <f t="shared" si="101"/>
        <v>0</v>
      </c>
      <c r="R206" s="49">
        <f t="shared" si="101"/>
        <v>0</v>
      </c>
      <c r="S206" s="7">
        <f t="shared" si="101"/>
        <v>0</v>
      </c>
      <c r="T206" s="49"/>
    </row>
    <row r="207" spans="1:20" hidden="1" x14ac:dyDescent="0.2">
      <c r="A207" s="30">
        <v>42941</v>
      </c>
      <c r="B207" s="67" t="str">
        <f t="shared" si="97"/>
        <v>Iulie</v>
      </c>
      <c r="C207" s="8">
        <f t="shared" si="98"/>
        <v>25</v>
      </c>
      <c r="D207" s="8"/>
      <c r="E207" s="49" t="str">
        <f t="shared" si="99"/>
        <v>Ma</v>
      </c>
      <c r="F207" s="48" t="s">
        <v>59</v>
      </c>
      <c r="G207" s="49"/>
      <c r="H207" s="49"/>
      <c r="I207" s="49"/>
      <c r="J207" s="49"/>
      <c r="K207" s="50">
        <f t="shared" ca="1" si="100"/>
        <v>8</v>
      </c>
      <c r="L207" s="50">
        <f t="shared" si="93"/>
        <v>0</v>
      </c>
      <c r="M207" s="50">
        <f t="shared" si="94"/>
        <v>0</v>
      </c>
      <c r="N207" s="49">
        <f t="shared" ca="1" si="95"/>
        <v>0</v>
      </c>
      <c r="O207" s="51">
        <f t="shared" ca="1" si="96"/>
        <v>-8</v>
      </c>
      <c r="P207" s="49">
        <f t="shared" si="101"/>
        <v>0</v>
      </c>
      <c r="Q207" s="49">
        <f t="shared" si="101"/>
        <v>0</v>
      </c>
      <c r="R207" s="49">
        <f t="shared" si="101"/>
        <v>0</v>
      </c>
      <c r="S207" s="49">
        <f t="shared" si="101"/>
        <v>0</v>
      </c>
      <c r="T207" s="49"/>
    </row>
    <row r="208" spans="1:20" hidden="1" x14ac:dyDescent="0.2">
      <c r="A208" s="30">
        <v>42942</v>
      </c>
      <c r="B208" s="67" t="str">
        <f t="shared" si="97"/>
        <v>Iulie</v>
      </c>
      <c r="C208" s="8">
        <f t="shared" si="98"/>
        <v>26</v>
      </c>
      <c r="D208" s="8"/>
      <c r="E208" s="49" t="str">
        <f t="shared" si="99"/>
        <v>Mi</v>
      </c>
      <c r="F208" s="48" t="s">
        <v>59</v>
      </c>
      <c r="G208" s="76"/>
      <c r="H208" s="76"/>
      <c r="I208" s="49"/>
      <c r="J208" s="49"/>
      <c r="K208" s="50">
        <f t="shared" ca="1" si="100"/>
        <v>8</v>
      </c>
      <c r="L208" s="50">
        <f t="shared" si="93"/>
        <v>0</v>
      </c>
      <c r="M208" s="50">
        <f t="shared" si="94"/>
        <v>0</v>
      </c>
      <c r="N208" s="49">
        <f t="shared" ca="1" si="95"/>
        <v>0</v>
      </c>
      <c r="O208" s="51">
        <f t="shared" ca="1" si="96"/>
        <v>-8</v>
      </c>
      <c r="P208" s="49">
        <f t="shared" ref="P208:S258" si="102">IF($I208=P$1,1,0)</f>
        <v>0</v>
      </c>
      <c r="Q208" s="49">
        <f t="shared" si="102"/>
        <v>0</v>
      </c>
      <c r="R208" s="49">
        <f t="shared" si="102"/>
        <v>0</v>
      </c>
      <c r="S208" s="49">
        <f t="shared" si="102"/>
        <v>0</v>
      </c>
      <c r="T208" s="49"/>
    </row>
    <row r="209" spans="1:20" hidden="1" x14ac:dyDescent="0.2">
      <c r="A209" s="30">
        <v>42943</v>
      </c>
      <c r="B209" s="67" t="str">
        <f t="shared" si="97"/>
        <v>Iulie</v>
      </c>
      <c r="C209" s="8">
        <f t="shared" si="98"/>
        <v>27</v>
      </c>
      <c r="D209" s="8"/>
      <c r="E209" s="49" t="str">
        <f t="shared" si="99"/>
        <v>Jo</v>
      </c>
      <c r="F209" s="48" t="s">
        <v>59</v>
      </c>
      <c r="G209" s="76"/>
      <c r="H209" s="76"/>
      <c r="I209" s="49"/>
      <c r="J209" s="49"/>
      <c r="K209" s="50">
        <f t="shared" ca="1" si="100"/>
        <v>8</v>
      </c>
      <c r="L209" s="50">
        <f t="shared" si="93"/>
        <v>0</v>
      </c>
      <c r="M209" s="50">
        <f t="shared" si="94"/>
        <v>0</v>
      </c>
      <c r="N209" s="49">
        <f t="shared" ca="1" si="95"/>
        <v>0</v>
      </c>
      <c r="O209" s="51">
        <f t="shared" ca="1" si="96"/>
        <v>-8</v>
      </c>
      <c r="P209" s="49">
        <f t="shared" si="102"/>
        <v>0</v>
      </c>
      <c r="Q209" s="49">
        <f t="shared" si="102"/>
        <v>0</v>
      </c>
      <c r="R209" s="49">
        <f t="shared" si="102"/>
        <v>0</v>
      </c>
      <c r="S209" s="49">
        <f t="shared" si="102"/>
        <v>0</v>
      </c>
      <c r="T209" s="49"/>
    </row>
    <row r="210" spans="1:20" hidden="1" x14ac:dyDescent="0.2">
      <c r="A210" s="30">
        <v>42944</v>
      </c>
      <c r="B210" s="67" t="str">
        <f t="shared" si="97"/>
        <v>Iulie</v>
      </c>
      <c r="C210" s="8">
        <f t="shared" si="98"/>
        <v>28</v>
      </c>
      <c r="D210" s="8"/>
      <c r="E210" s="49" t="str">
        <f t="shared" si="99"/>
        <v>Vi</v>
      </c>
      <c r="F210" s="48" t="s">
        <v>59</v>
      </c>
      <c r="G210" s="49"/>
      <c r="H210" s="49"/>
      <c r="I210" s="49"/>
      <c r="J210" s="49"/>
      <c r="K210" s="50">
        <f t="shared" ca="1" si="100"/>
        <v>8</v>
      </c>
      <c r="L210" s="50">
        <f t="shared" si="93"/>
        <v>0</v>
      </c>
      <c r="M210" s="50">
        <f t="shared" si="94"/>
        <v>0</v>
      </c>
      <c r="N210" s="49">
        <f t="shared" ca="1" si="95"/>
        <v>0</v>
      </c>
      <c r="O210" s="51">
        <f t="shared" ca="1" si="96"/>
        <v>-8</v>
      </c>
      <c r="P210" s="49">
        <f t="shared" si="102"/>
        <v>0</v>
      </c>
      <c r="Q210" s="49">
        <f t="shared" si="102"/>
        <v>0</v>
      </c>
      <c r="R210" s="49">
        <f t="shared" si="102"/>
        <v>0</v>
      </c>
      <c r="S210" s="49">
        <f t="shared" si="102"/>
        <v>0</v>
      </c>
      <c r="T210" s="49"/>
    </row>
    <row r="211" spans="1:20" hidden="1" x14ac:dyDescent="0.2">
      <c r="A211" s="30">
        <v>42945</v>
      </c>
      <c r="B211" s="67" t="str">
        <f t="shared" si="97"/>
        <v>Iulie</v>
      </c>
      <c r="C211" s="8">
        <f t="shared" si="98"/>
        <v>29</v>
      </c>
      <c r="D211" s="8"/>
      <c r="E211" s="49" t="str">
        <f t="shared" si="99"/>
        <v>Sa</v>
      </c>
      <c r="F211" s="48" t="s">
        <v>59</v>
      </c>
      <c r="G211" s="49"/>
      <c r="H211" s="49"/>
      <c r="I211" s="49"/>
      <c r="J211" s="49"/>
      <c r="K211" s="50">
        <f t="shared" ca="1" si="100"/>
        <v>0</v>
      </c>
      <c r="L211" s="50">
        <f t="shared" si="93"/>
        <v>0</v>
      </c>
      <c r="M211" s="50">
        <f t="shared" si="94"/>
        <v>0</v>
      </c>
      <c r="N211" s="49">
        <f t="shared" ca="1" si="95"/>
        <v>0</v>
      </c>
      <c r="O211" s="51">
        <f t="shared" ca="1" si="96"/>
        <v>0</v>
      </c>
      <c r="P211" s="49">
        <f t="shared" si="102"/>
        <v>0</v>
      </c>
      <c r="Q211" s="49">
        <f t="shared" si="102"/>
        <v>0</v>
      </c>
      <c r="R211" s="49">
        <f t="shared" si="102"/>
        <v>0</v>
      </c>
      <c r="S211" s="49">
        <f t="shared" si="102"/>
        <v>0</v>
      </c>
      <c r="T211" s="49"/>
    </row>
    <row r="212" spans="1:20" hidden="1" x14ac:dyDescent="0.2">
      <c r="A212" s="30">
        <v>42946</v>
      </c>
      <c r="B212" s="67" t="str">
        <f t="shared" si="97"/>
        <v>Iulie</v>
      </c>
      <c r="C212" s="8">
        <f t="shared" si="98"/>
        <v>30</v>
      </c>
      <c r="D212" s="8"/>
      <c r="E212" s="49" t="str">
        <f t="shared" si="99"/>
        <v>Du</v>
      </c>
      <c r="F212" s="48" t="s">
        <v>59</v>
      </c>
      <c r="G212" s="49"/>
      <c r="H212" s="49"/>
      <c r="I212" s="49"/>
      <c r="J212" s="49"/>
      <c r="K212" s="50">
        <f t="shared" ca="1" si="100"/>
        <v>0</v>
      </c>
      <c r="L212" s="50">
        <f t="shared" si="93"/>
        <v>0</v>
      </c>
      <c r="M212" s="50">
        <f t="shared" si="94"/>
        <v>0</v>
      </c>
      <c r="N212" s="49">
        <f t="shared" ca="1" si="95"/>
        <v>0</v>
      </c>
      <c r="O212" s="51">
        <f t="shared" ca="1" si="96"/>
        <v>0</v>
      </c>
      <c r="P212" s="49">
        <f t="shared" si="102"/>
        <v>0</v>
      </c>
      <c r="Q212" s="49">
        <f t="shared" si="102"/>
        <v>0</v>
      </c>
      <c r="R212" s="49">
        <f t="shared" si="102"/>
        <v>0</v>
      </c>
      <c r="S212" s="49">
        <f t="shared" si="102"/>
        <v>0</v>
      </c>
      <c r="T212" s="49"/>
    </row>
    <row r="213" spans="1:20" hidden="1" x14ac:dyDescent="0.2">
      <c r="A213" s="30">
        <v>42947</v>
      </c>
      <c r="B213" s="67" t="str">
        <f t="shared" si="97"/>
        <v>Iulie</v>
      </c>
      <c r="C213" s="8">
        <f t="shared" si="98"/>
        <v>31</v>
      </c>
      <c r="D213" s="8"/>
      <c r="E213" s="49" t="str">
        <f t="shared" si="99"/>
        <v>Lu</v>
      </c>
      <c r="F213" s="48" t="s">
        <v>59</v>
      </c>
      <c r="G213" s="49"/>
      <c r="H213" s="49"/>
      <c r="I213" s="49"/>
      <c r="J213" s="49"/>
      <c r="K213" s="50">
        <f t="shared" ca="1" si="100"/>
        <v>8</v>
      </c>
      <c r="L213" s="50">
        <f t="shared" si="93"/>
        <v>0</v>
      </c>
      <c r="M213" s="50">
        <f t="shared" si="94"/>
        <v>0</v>
      </c>
      <c r="N213" s="49">
        <f t="shared" ca="1" si="95"/>
        <v>0</v>
      </c>
      <c r="O213" s="51">
        <f t="shared" ca="1" si="96"/>
        <v>-8</v>
      </c>
      <c r="P213" s="49">
        <f t="shared" si="102"/>
        <v>0</v>
      </c>
      <c r="Q213" s="49">
        <f t="shared" si="102"/>
        <v>0</v>
      </c>
      <c r="R213" s="49">
        <f t="shared" si="102"/>
        <v>0</v>
      </c>
      <c r="S213" s="49">
        <f t="shared" si="102"/>
        <v>0</v>
      </c>
      <c r="T213" s="49"/>
    </row>
    <row r="214" spans="1:20" hidden="1" x14ac:dyDescent="0.2">
      <c r="A214" s="30">
        <v>42948</v>
      </c>
      <c r="B214" s="67" t="str">
        <f t="shared" si="97"/>
        <v>August</v>
      </c>
      <c r="C214" s="8">
        <f t="shared" si="98"/>
        <v>1</v>
      </c>
      <c r="D214" s="8"/>
      <c r="E214" s="49" t="str">
        <f t="shared" si="99"/>
        <v>Ma</v>
      </c>
      <c r="F214" s="48" t="s">
        <v>59</v>
      </c>
      <c r="G214" s="49"/>
      <c r="H214" s="49"/>
      <c r="I214" s="49"/>
      <c r="J214" s="49"/>
      <c r="K214" s="50">
        <f t="shared" ca="1" si="100"/>
        <v>8</v>
      </c>
      <c r="L214" s="50">
        <f t="shared" si="93"/>
        <v>0</v>
      </c>
      <c r="M214" s="50">
        <f t="shared" si="94"/>
        <v>0</v>
      </c>
      <c r="N214" s="49">
        <f t="shared" ca="1" si="95"/>
        <v>0</v>
      </c>
      <c r="O214" s="51">
        <f t="shared" ca="1" si="96"/>
        <v>-8</v>
      </c>
      <c r="P214" s="49">
        <f t="shared" si="102"/>
        <v>0</v>
      </c>
      <c r="Q214" s="49">
        <f t="shared" si="102"/>
        <v>0</v>
      </c>
      <c r="R214" s="49">
        <f t="shared" si="102"/>
        <v>0</v>
      </c>
      <c r="S214" s="49">
        <f t="shared" si="102"/>
        <v>0</v>
      </c>
      <c r="T214" s="49"/>
    </row>
    <row r="215" spans="1:20" hidden="1" x14ac:dyDescent="0.2">
      <c r="A215" s="30">
        <v>42949</v>
      </c>
      <c r="B215" s="67" t="str">
        <f t="shared" si="97"/>
        <v>August</v>
      </c>
      <c r="C215" s="8">
        <f t="shared" si="98"/>
        <v>2</v>
      </c>
      <c r="D215" s="8"/>
      <c r="E215" s="49" t="str">
        <f t="shared" si="99"/>
        <v>Mi</v>
      </c>
      <c r="F215" s="48" t="s">
        <v>59</v>
      </c>
      <c r="G215" s="49"/>
      <c r="H215" s="49"/>
      <c r="I215" s="49"/>
      <c r="J215" s="49"/>
      <c r="K215" s="50">
        <f t="shared" ca="1" si="100"/>
        <v>8</v>
      </c>
      <c r="L215" s="50">
        <f t="shared" si="93"/>
        <v>0</v>
      </c>
      <c r="M215" s="50">
        <f t="shared" si="94"/>
        <v>0</v>
      </c>
      <c r="N215" s="49">
        <f t="shared" ca="1" si="95"/>
        <v>0</v>
      </c>
      <c r="O215" s="51">
        <f t="shared" ca="1" si="96"/>
        <v>-8</v>
      </c>
      <c r="P215" s="49">
        <f t="shared" si="102"/>
        <v>0</v>
      </c>
      <c r="Q215" s="49">
        <f t="shared" si="102"/>
        <v>0</v>
      </c>
      <c r="R215" s="49">
        <f t="shared" si="102"/>
        <v>0</v>
      </c>
      <c r="S215" s="49">
        <f t="shared" si="102"/>
        <v>0</v>
      </c>
      <c r="T215" s="49"/>
    </row>
    <row r="216" spans="1:20" hidden="1" x14ac:dyDescent="0.2">
      <c r="A216" s="30">
        <v>42950</v>
      </c>
      <c r="B216" s="67" t="str">
        <f t="shared" si="97"/>
        <v>August</v>
      </c>
      <c r="C216" s="8">
        <f t="shared" si="98"/>
        <v>3</v>
      </c>
      <c r="D216" s="8"/>
      <c r="E216" s="49" t="str">
        <f t="shared" si="99"/>
        <v>Jo</v>
      </c>
      <c r="F216" s="48" t="s">
        <v>59</v>
      </c>
      <c r="G216" s="76"/>
      <c r="H216" s="76"/>
      <c r="I216" s="49"/>
      <c r="J216" s="49"/>
      <c r="K216" s="50">
        <f t="shared" ca="1" si="100"/>
        <v>8</v>
      </c>
      <c r="L216" s="50">
        <f t="shared" si="93"/>
        <v>0</v>
      </c>
      <c r="M216" s="50">
        <f t="shared" si="94"/>
        <v>0</v>
      </c>
      <c r="N216" s="49">
        <f t="shared" ca="1" si="95"/>
        <v>0</v>
      </c>
      <c r="O216" s="51">
        <f t="shared" ca="1" si="96"/>
        <v>-8</v>
      </c>
      <c r="P216" s="49">
        <f t="shared" si="102"/>
        <v>0</v>
      </c>
      <c r="Q216" s="49">
        <f t="shared" si="102"/>
        <v>0</v>
      </c>
      <c r="R216" s="49">
        <f t="shared" si="102"/>
        <v>0</v>
      </c>
      <c r="S216" s="49">
        <f t="shared" si="102"/>
        <v>0</v>
      </c>
      <c r="T216" s="49"/>
    </row>
    <row r="217" spans="1:20" hidden="1" x14ac:dyDescent="0.2">
      <c r="A217" s="30">
        <v>42951</v>
      </c>
      <c r="B217" s="67" t="str">
        <f t="shared" si="97"/>
        <v>August</v>
      </c>
      <c r="C217" s="8">
        <f t="shared" si="98"/>
        <v>4</v>
      </c>
      <c r="D217" s="8"/>
      <c r="E217" s="49" t="str">
        <f t="shared" si="99"/>
        <v>Vi</v>
      </c>
      <c r="F217" s="48" t="s">
        <v>59</v>
      </c>
      <c r="G217" s="76"/>
      <c r="H217" s="76"/>
      <c r="I217" s="49"/>
      <c r="J217" s="49"/>
      <c r="K217" s="50">
        <f t="shared" ca="1" si="100"/>
        <v>8</v>
      </c>
      <c r="L217" s="50">
        <f t="shared" si="93"/>
        <v>0</v>
      </c>
      <c r="M217" s="50">
        <f t="shared" si="94"/>
        <v>0</v>
      </c>
      <c r="N217" s="49">
        <f t="shared" ca="1" si="95"/>
        <v>0</v>
      </c>
      <c r="O217" s="51">
        <f t="shared" ca="1" si="96"/>
        <v>-8</v>
      </c>
      <c r="P217" s="49">
        <f t="shared" si="102"/>
        <v>0</v>
      </c>
      <c r="Q217" s="49">
        <f t="shared" si="102"/>
        <v>0</v>
      </c>
      <c r="R217" s="49">
        <f t="shared" si="102"/>
        <v>0</v>
      </c>
      <c r="S217" s="49">
        <f t="shared" si="102"/>
        <v>0</v>
      </c>
      <c r="T217" s="49"/>
    </row>
    <row r="218" spans="1:20" hidden="1" x14ac:dyDescent="0.2">
      <c r="A218" s="30">
        <v>42952</v>
      </c>
      <c r="B218" s="67" t="str">
        <f t="shared" si="97"/>
        <v>August</v>
      </c>
      <c r="C218" s="8">
        <f t="shared" si="98"/>
        <v>5</v>
      </c>
      <c r="D218" s="8"/>
      <c r="E218" s="49" t="str">
        <f t="shared" si="99"/>
        <v>Sa</v>
      </c>
      <c r="F218" s="48" t="s">
        <v>59</v>
      </c>
      <c r="G218" s="76"/>
      <c r="H218" s="76"/>
      <c r="I218" s="49"/>
      <c r="J218" s="49"/>
      <c r="K218" s="50">
        <f t="shared" ca="1" si="100"/>
        <v>0</v>
      </c>
      <c r="L218" s="50">
        <f t="shared" si="93"/>
        <v>0</v>
      </c>
      <c r="M218" s="50">
        <f t="shared" si="94"/>
        <v>0</v>
      </c>
      <c r="N218" s="49">
        <f t="shared" ca="1" si="95"/>
        <v>0</v>
      </c>
      <c r="O218" s="51">
        <f t="shared" ca="1" si="96"/>
        <v>0</v>
      </c>
      <c r="P218" s="49">
        <f t="shared" si="102"/>
        <v>0</v>
      </c>
      <c r="Q218" s="49">
        <f t="shared" si="102"/>
        <v>0</v>
      </c>
      <c r="R218" s="49">
        <f t="shared" si="102"/>
        <v>0</v>
      </c>
      <c r="S218" s="49">
        <f t="shared" si="102"/>
        <v>0</v>
      </c>
      <c r="T218" s="49"/>
    </row>
    <row r="219" spans="1:20" hidden="1" x14ac:dyDescent="0.2">
      <c r="A219" s="30">
        <v>42953</v>
      </c>
      <c r="B219" s="67" t="str">
        <f t="shared" si="97"/>
        <v>August</v>
      </c>
      <c r="C219" s="8">
        <f t="shared" si="98"/>
        <v>6</v>
      </c>
      <c r="D219" s="8"/>
      <c r="E219" s="49" t="str">
        <f t="shared" si="99"/>
        <v>Du</v>
      </c>
      <c r="F219" s="48" t="s">
        <v>59</v>
      </c>
      <c r="G219" s="76"/>
      <c r="H219" s="76"/>
      <c r="I219" s="49"/>
      <c r="J219" s="49"/>
      <c r="K219" s="50">
        <f t="shared" ca="1" si="100"/>
        <v>0</v>
      </c>
      <c r="L219" s="50">
        <f t="shared" si="93"/>
        <v>0</v>
      </c>
      <c r="M219" s="50">
        <f t="shared" si="94"/>
        <v>0</v>
      </c>
      <c r="N219" s="49">
        <f t="shared" ca="1" si="95"/>
        <v>0</v>
      </c>
      <c r="O219" s="51">
        <f t="shared" ca="1" si="96"/>
        <v>0</v>
      </c>
      <c r="P219" s="49">
        <f t="shared" si="102"/>
        <v>0</v>
      </c>
      <c r="Q219" s="49">
        <f t="shared" si="102"/>
        <v>0</v>
      </c>
      <c r="R219" s="49">
        <f t="shared" si="102"/>
        <v>0</v>
      </c>
      <c r="S219" s="49">
        <f t="shared" si="102"/>
        <v>0</v>
      </c>
      <c r="T219" s="49"/>
    </row>
    <row r="220" spans="1:20" hidden="1" x14ac:dyDescent="0.2">
      <c r="A220" s="30">
        <v>42954</v>
      </c>
      <c r="B220" s="48" t="str">
        <f>INDEX(luni,MONTH($A220))</f>
        <v>August</v>
      </c>
      <c r="C220" s="8">
        <f>DAY($A220)</f>
        <v>7</v>
      </c>
      <c r="D220" s="8"/>
      <c r="E220" s="49" t="str">
        <f>IF(LEN($A220)=0,"",LEFT(INDEX(zile,WEEKDAY($A220,2)),2))</f>
        <v>Lu</v>
      </c>
      <c r="F220" s="48" t="s">
        <v>59</v>
      </c>
      <c r="G220" s="76"/>
      <c r="H220" s="76"/>
      <c r="I220" s="49"/>
      <c r="J220" s="49"/>
      <c r="K220" s="50">
        <f t="shared" ca="1" si="100"/>
        <v>8</v>
      </c>
      <c r="L220" s="50">
        <f t="shared" si="93"/>
        <v>0</v>
      </c>
      <c r="M220" s="50">
        <f t="shared" si="94"/>
        <v>0</v>
      </c>
      <c r="N220" s="49">
        <f t="shared" ca="1" si="95"/>
        <v>0</v>
      </c>
      <c r="O220" s="51">
        <f t="shared" ca="1" si="96"/>
        <v>-8</v>
      </c>
      <c r="P220" s="49">
        <f>IF($I220=P$1,1,0)</f>
        <v>0</v>
      </c>
      <c r="Q220" s="49">
        <f>IF($I220=Q$1,1,0)</f>
        <v>0</v>
      </c>
      <c r="R220" s="49">
        <f>IF($I220=R$1,1,0)</f>
        <v>0</v>
      </c>
      <c r="S220" s="49">
        <f>IF($I220=S$1,1,0)</f>
        <v>0</v>
      </c>
      <c r="T220" s="49"/>
    </row>
    <row r="221" spans="1:20" hidden="1" x14ac:dyDescent="0.2">
      <c r="A221" s="30">
        <v>42955</v>
      </c>
      <c r="B221" s="67" t="str">
        <f t="shared" si="97"/>
        <v>August</v>
      </c>
      <c r="C221" s="8">
        <f t="shared" si="98"/>
        <v>8</v>
      </c>
      <c r="D221" s="8"/>
      <c r="E221" s="49" t="str">
        <f t="shared" si="99"/>
        <v>Ma</v>
      </c>
      <c r="F221" s="48" t="s">
        <v>59</v>
      </c>
      <c r="G221" s="76"/>
      <c r="H221" s="76"/>
      <c r="I221" s="49"/>
      <c r="J221" s="49"/>
      <c r="K221" s="50">
        <f t="shared" ca="1" si="100"/>
        <v>8</v>
      </c>
      <c r="L221" s="50">
        <f t="shared" si="93"/>
        <v>0</v>
      </c>
      <c r="M221" s="50">
        <f t="shared" si="94"/>
        <v>0</v>
      </c>
      <c r="N221" s="49">
        <f t="shared" ca="1" si="95"/>
        <v>0</v>
      </c>
      <c r="O221" s="51">
        <f t="shared" ca="1" si="96"/>
        <v>-8</v>
      </c>
      <c r="P221" s="49">
        <f t="shared" si="102"/>
        <v>0</v>
      </c>
      <c r="Q221" s="49">
        <f t="shared" si="102"/>
        <v>0</v>
      </c>
      <c r="R221" s="49">
        <f t="shared" si="102"/>
        <v>0</v>
      </c>
      <c r="S221" s="49">
        <f t="shared" si="102"/>
        <v>0</v>
      </c>
      <c r="T221" s="49"/>
    </row>
    <row r="222" spans="1:20" hidden="1" x14ac:dyDescent="0.2">
      <c r="A222" s="30">
        <v>42956</v>
      </c>
      <c r="B222" s="67" t="str">
        <f t="shared" si="97"/>
        <v>August</v>
      </c>
      <c r="C222" s="8">
        <f t="shared" si="98"/>
        <v>9</v>
      </c>
      <c r="D222" s="8"/>
      <c r="E222" s="49" t="str">
        <f t="shared" si="99"/>
        <v>Mi</v>
      </c>
      <c r="F222" s="48" t="s">
        <v>59</v>
      </c>
      <c r="G222" s="49"/>
      <c r="H222" s="49"/>
      <c r="I222" s="49"/>
      <c r="J222" s="49"/>
      <c r="K222" s="50">
        <f t="shared" ca="1" si="100"/>
        <v>8</v>
      </c>
      <c r="L222" s="50">
        <f t="shared" si="93"/>
        <v>0</v>
      </c>
      <c r="M222" s="50">
        <f t="shared" si="94"/>
        <v>0</v>
      </c>
      <c r="N222" s="49">
        <f t="shared" ca="1" si="95"/>
        <v>0</v>
      </c>
      <c r="O222" s="51">
        <f t="shared" ca="1" si="96"/>
        <v>-8</v>
      </c>
      <c r="P222" s="49">
        <f t="shared" si="102"/>
        <v>0</v>
      </c>
      <c r="Q222" s="49">
        <f t="shared" si="102"/>
        <v>0</v>
      </c>
      <c r="R222" s="49">
        <f t="shared" si="102"/>
        <v>0</v>
      </c>
      <c r="S222" s="49">
        <f t="shared" si="102"/>
        <v>0</v>
      </c>
      <c r="T222" s="49"/>
    </row>
    <row r="223" spans="1:20" hidden="1" x14ac:dyDescent="0.2">
      <c r="A223" s="30">
        <v>42957</v>
      </c>
      <c r="B223" s="67" t="str">
        <f t="shared" si="97"/>
        <v>August</v>
      </c>
      <c r="C223" s="8">
        <f t="shared" si="98"/>
        <v>10</v>
      </c>
      <c r="D223" s="8"/>
      <c r="E223" s="49" t="str">
        <f t="shared" si="99"/>
        <v>Jo</v>
      </c>
      <c r="F223" s="48" t="s">
        <v>59</v>
      </c>
      <c r="G223" s="76"/>
      <c r="H223" s="76"/>
      <c r="I223" s="49"/>
      <c r="J223" s="49"/>
      <c r="K223" s="50">
        <f t="shared" ca="1" si="100"/>
        <v>8</v>
      </c>
      <c r="L223" s="50">
        <f t="shared" si="93"/>
        <v>0</v>
      </c>
      <c r="M223" s="50">
        <f t="shared" si="94"/>
        <v>0</v>
      </c>
      <c r="N223" s="49">
        <f t="shared" ca="1" si="95"/>
        <v>0</v>
      </c>
      <c r="O223" s="51">
        <f t="shared" ca="1" si="96"/>
        <v>-8</v>
      </c>
      <c r="P223" s="49">
        <f t="shared" si="102"/>
        <v>0</v>
      </c>
      <c r="Q223" s="49">
        <f t="shared" si="102"/>
        <v>0</v>
      </c>
      <c r="R223" s="49">
        <f t="shared" si="102"/>
        <v>0</v>
      </c>
      <c r="S223" s="49">
        <f t="shared" si="102"/>
        <v>0</v>
      </c>
      <c r="T223" s="49"/>
    </row>
    <row r="224" spans="1:20" hidden="1" x14ac:dyDescent="0.2">
      <c r="A224" s="30">
        <v>42958</v>
      </c>
      <c r="B224" s="67" t="str">
        <f t="shared" si="97"/>
        <v>August</v>
      </c>
      <c r="C224" s="8">
        <f t="shared" si="98"/>
        <v>11</v>
      </c>
      <c r="D224" s="8"/>
      <c r="E224" s="49" t="str">
        <f t="shared" si="99"/>
        <v>Vi</v>
      </c>
      <c r="F224" s="48" t="s">
        <v>59</v>
      </c>
      <c r="G224" s="76"/>
      <c r="H224" s="76"/>
      <c r="I224" s="49"/>
      <c r="J224" s="49"/>
      <c r="K224" s="50">
        <f t="shared" ca="1" si="100"/>
        <v>8</v>
      </c>
      <c r="L224" s="50">
        <f t="shared" si="93"/>
        <v>0</v>
      </c>
      <c r="M224" s="50">
        <f t="shared" si="94"/>
        <v>0</v>
      </c>
      <c r="N224" s="49">
        <f t="shared" ca="1" si="95"/>
        <v>0</v>
      </c>
      <c r="O224" s="51">
        <f t="shared" ca="1" si="96"/>
        <v>-8</v>
      </c>
      <c r="P224" s="49">
        <f t="shared" si="102"/>
        <v>0</v>
      </c>
      <c r="Q224" s="49">
        <f t="shared" si="102"/>
        <v>0</v>
      </c>
      <c r="R224" s="49">
        <f t="shared" si="102"/>
        <v>0</v>
      </c>
      <c r="S224" s="49">
        <f t="shared" si="102"/>
        <v>0</v>
      </c>
      <c r="T224" s="49"/>
    </row>
    <row r="225" spans="1:20" hidden="1" x14ac:dyDescent="0.2">
      <c r="A225" s="30">
        <v>42959</v>
      </c>
      <c r="B225" s="67" t="str">
        <f t="shared" si="97"/>
        <v>August</v>
      </c>
      <c r="C225" s="8">
        <f t="shared" si="98"/>
        <v>12</v>
      </c>
      <c r="D225" s="8"/>
      <c r="E225" s="49" t="str">
        <f t="shared" si="99"/>
        <v>Sa</v>
      </c>
      <c r="F225" s="48" t="s">
        <v>59</v>
      </c>
      <c r="G225" s="76"/>
      <c r="H225" s="76"/>
      <c r="I225" s="49"/>
      <c r="J225" s="49"/>
      <c r="K225" s="50">
        <f t="shared" ca="1" si="100"/>
        <v>0</v>
      </c>
      <c r="L225" s="50">
        <f t="shared" si="93"/>
        <v>0</v>
      </c>
      <c r="M225" s="50">
        <f t="shared" si="94"/>
        <v>0</v>
      </c>
      <c r="N225" s="49">
        <f t="shared" ca="1" si="95"/>
        <v>0</v>
      </c>
      <c r="O225" s="51">
        <f t="shared" ca="1" si="96"/>
        <v>0</v>
      </c>
      <c r="P225" s="49">
        <f t="shared" si="102"/>
        <v>0</v>
      </c>
      <c r="Q225" s="49">
        <f t="shared" si="102"/>
        <v>0</v>
      </c>
      <c r="R225" s="49">
        <f t="shared" si="102"/>
        <v>0</v>
      </c>
      <c r="S225" s="49">
        <f t="shared" si="102"/>
        <v>0</v>
      </c>
      <c r="T225" s="49"/>
    </row>
    <row r="226" spans="1:20" hidden="1" x14ac:dyDescent="0.2">
      <c r="A226" s="30">
        <v>42960</v>
      </c>
      <c r="B226" s="67" t="str">
        <f t="shared" si="97"/>
        <v>August</v>
      </c>
      <c r="C226" s="8">
        <f t="shared" si="98"/>
        <v>13</v>
      </c>
      <c r="D226" s="8"/>
      <c r="E226" s="49" t="str">
        <f t="shared" si="99"/>
        <v>Du</v>
      </c>
      <c r="F226" s="48" t="s">
        <v>59</v>
      </c>
      <c r="G226" s="76"/>
      <c r="H226" s="76"/>
      <c r="I226" s="49"/>
      <c r="J226" s="49"/>
      <c r="K226" s="50">
        <f t="shared" ca="1" si="100"/>
        <v>0</v>
      </c>
      <c r="L226" s="50">
        <f t="shared" si="93"/>
        <v>0</v>
      </c>
      <c r="M226" s="50">
        <f t="shared" si="94"/>
        <v>0</v>
      </c>
      <c r="N226" s="49">
        <f t="shared" ca="1" si="95"/>
        <v>0</v>
      </c>
      <c r="O226" s="51">
        <f t="shared" ca="1" si="96"/>
        <v>0</v>
      </c>
      <c r="P226" s="49">
        <f t="shared" si="102"/>
        <v>0</v>
      </c>
      <c r="Q226" s="49">
        <f t="shared" si="102"/>
        <v>0</v>
      </c>
      <c r="R226" s="49">
        <f t="shared" si="102"/>
        <v>0</v>
      </c>
      <c r="S226" s="49">
        <f t="shared" si="102"/>
        <v>0</v>
      </c>
      <c r="T226" s="49"/>
    </row>
    <row r="227" spans="1:20" hidden="1" x14ac:dyDescent="0.2">
      <c r="A227" s="30">
        <v>42961</v>
      </c>
      <c r="B227" s="67" t="str">
        <f t="shared" ref="B227:B251" si="103">INDEX(luni,MONTH($A227))</f>
        <v>August</v>
      </c>
      <c r="C227" s="8">
        <f t="shared" ref="C227:C240" si="104">DAY($A227)</f>
        <v>14</v>
      </c>
      <c r="D227" s="8"/>
      <c r="E227" s="49" t="str">
        <f t="shared" ref="E227:E251" si="105">IF(LEN($A227)=0,"",LEFT(INDEX(zile,WEEKDAY($A227,2)),2))</f>
        <v>Lu</v>
      </c>
      <c r="F227" s="48" t="s">
        <v>59</v>
      </c>
      <c r="G227" s="76"/>
      <c r="H227" s="76"/>
      <c r="I227" s="49"/>
      <c r="J227" s="49"/>
      <c r="K227" s="50">
        <f t="shared" ref="K227:K253" ca="1" si="106">INDEX(salariati,MATCH($F227,INDEX(salariati,,1),0),2)*NOT(OR($E227=LEFT(INDEX(zile,6),2),$E227=LEFT(INDEX(zile,7),2),ISNUMBER(MATCH($A227,sarbatori,0)),$I227="CO"))</f>
        <v>8</v>
      </c>
      <c r="L227" s="50">
        <f t="shared" si="93"/>
        <v>0</v>
      </c>
      <c r="M227" s="50">
        <f t="shared" si="94"/>
        <v>0</v>
      </c>
      <c r="N227" s="49">
        <f t="shared" ca="1" si="95"/>
        <v>0</v>
      </c>
      <c r="O227" s="51">
        <f t="shared" ca="1" si="96"/>
        <v>-8</v>
      </c>
      <c r="P227" s="49">
        <f t="shared" ref="P227:P240" si="107">IF($I227=P$1,1,0)</f>
        <v>0</v>
      </c>
      <c r="Q227" s="49">
        <f t="shared" ref="Q227:Q240" si="108">IF($I227=Q$1,1,0)</f>
        <v>0</v>
      </c>
      <c r="R227" s="49">
        <f t="shared" ref="R227:R240" si="109">IF($I227=R$1,1,0)</f>
        <v>0</v>
      </c>
      <c r="S227" s="49">
        <f t="shared" ref="S227:S240" si="110">IF($I227=S$1,1,0)</f>
        <v>0</v>
      </c>
      <c r="T227" s="49"/>
    </row>
    <row r="228" spans="1:20" hidden="1" x14ac:dyDescent="0.2">
      <c r="A228" s="30">
        <v>42962</v>
      </c>
      <c r="B228" s="67" t="str">
        <f t="shared" si="103"/>
        <v>August</v>
      </c>
      <c r="C228" s="8">
        <f t="shared" si="104"/>
        <v>15</v>
      </c>
      <c r="D228" s="8"/>
      <c r="E228" s="49" t="str">
        <f t="shared" si="105"/>
        <v>Ma</v>
      </c>
      <c r="F228" s="48" t="s">
        <v>59</v>
      </c>
      <c r="G228" s="49"/>
      <c r="H228" s="49"/>
      <c r="I228" s="49"/>
      <c r="J228" s="49"/>
      <c r="K228" s="50">
        <f t="shared" ca="1" si="106"/>
        <v>0</v>
      </c>
      <c r="L228" s="50">
        <f t="shared" si="93"/>
        <v>0</v>
      </c>
      <c r="M228" s="50">
        <f t="shared" si="94"/>
        <v>0</v>
      </c>
      <c r="N228" s="49">
        <f t="shared" ca="1" si="95"/>
        <v>0</v>
      </c>
      <c r="O228" s="51">
        <f t="shared" ca="1" si="96"/>
        <v>0</v>
      </c>
      <c r="P228" s="49">
        <f t="shared" si="107"/>
        <v>0</v>
      </c>
      <c r="Q228" s="49">
        <f t="shared" si="108"/>
        <v>0</v>
      </c>
      <c r="R228" s="49">
        <f t="shared" si="109"/>
        <v>0</v>
      </c>
      <c r="S228" s="49">
        <f t="shared" si="110"/>
        <v>0</v>
      </c>
      <c r="T228" s="49"/>
    </row>
    <row r="229" spans="1:20" hidden="1" x14ac:dyDescent="0.2">
      <c r="A229" s="30">
        <v>42963</v>
      </c>
      <c r="B229" s="67" t="str">
        <f t="shared" si="103"/>
        <v>August</v>
      </c>
      <c r="C229" s="8">
        <f t="shared" si="104"/>
        <v>16</v>
      </c>
      <c r="D229" s="8"/>
      <c r="E229" s="49" t="str">
        <f t="shared" si="105"/>
        <v>Mi</v>
      </c>
      <c r="F229" s="48" t="s">
        <v>59</v>
      </c>
      <c r="G229" s="49"/>
      <c r="H229" s="49"/>
      <c r="I229" s="49"/>
      <c r="J229" s="49"/>
      <c r="K229" s="50">
        <f t="shared" ca="1" si="106"/>
        <v>8</v>
      </c>
      <c r="L229" s="50">
        <f t="shared" si="93"/>
        <v>0</v>
      </c>
      <c r="M229" s="50">
        <f t="shared" si="94"/>
        <v>0</v>
      </c>
      <c r="N229" s="49">
        <f t="shared" ca="1" si="95"/>
        <v>0</v>
      </c>
      <c r="O229" s="51">
        <f t="shared" ca="1" si="96"/>
        <v>-8</v>
      </c>
      <c r="P229" s="49">
        <f t="shared" si="107"/>
        <v>0</v>
      </c>
      <c r="Q229" s="49">
        <f t="shared" si="108"/>
        <v>0</v>
      </c>
      <c r="R229" s="49">
        <f t="shared" si="109"/>
        <v>0</v>
      </c>
      <c r="S229" s="49">
        <f t="shared" si="110"/>
        <v>0</v>
      </c>
      <c r="T229" s="49"/>
    </row>
    <row r="230" spans="1:20" hidden="1" x14ac:dyDescent="0.2">
      <c r="A230" s="30">
        <v>42964</v>
      </c>
      <c r="B230" s="67" t="str">
        <f t="shared" si="103"/>
        <v>August</v>
      </c>
      <c r="C230" s="8">
        <f t="shared" si="104"/>
        <v>17</v>
      </c>
      <c r="D230" s="8"/>
      <c r="E230" s="49" t="str">
        <f t="shared" si="105"/>
        <v>Jo</v>
      </c>
      <c r="F230" s="48" t="s">
        <v>59</v>
      </c>
      <c r="G230" s="76"/>
      <c r="H230" s="76"/>
      <c r="I230" s="49"/>
      <c r="J230" s="49"/>
      <c r="K230" s="50">
        <f t="shared" ca="1" si="106"/>
        <v>8</v>
      </c>
      <c r="L230" s="50">
        <f t="shared" si="93"/>
        <v>0</v>
      </c>
      <c r="M230" s="50">
        <f t="shared" si="94"/>
        <v>0</v>
      </c>
      <c r="N230" s="49">
        <f t="shared" ca="1" si="95"/>
        <v>0</v>
      </c>
      <c r="O230" s="51">
        <f t="shared" ca="1" si="96"/>
        <v>-8</v>
      </c>
      <c r="P230" s="49">
        <f t="shared" si="107"/>
        <v>0</v>
      </c>
      <c r="Q230" s="49">
        <f t="shared" si="108"/>
        <v>0</v>
      </c>
      <c r="R230" s="49">
        <f t="shared" si="109"/>
        <v>0</v>
      </c>
      <c r="S230" s="49">
        <f t="shared" si="110"/>
        <v>0</v>
      </c>
      <c r="T230" s="49"/>
    </row>
    <row r="231" spans="1:20" hidden="1" x14ac:dyDescent="0.2">
      <c r="A231" s="30">
        <v>42965</v>
      </c>
      <c r="B231" s="67" t="str">
        <f t="shared" si="103"/>
        <v>August</v>
      </c>
      <c r="C231" s="8">
        <f t="shared" si="104"/>
        <v>18</v>
      </c>
      <c r="D231" s="8"/>
      <c r="E231" s="49" t="str">
        <f t="shared" si="105"/>
        <v>Vi</v>
      </c>
      <c r="F231" s="48" t="s">
        <v>59</v>
      </c>
      <c r="G231" s="76"/>
      <c r="H231" s="76"/>
      <c r="I231" s="49"/>
      <c r="J231" s="49"/>
      <c r="K231" s="50">
        <f t="shared" ca="1" si="106"/>
        <v>8</v>
      </c>
      <c r="L231" s="50">
        <f t="shared" si="93"/>
        <v>0</v>
      </c>
      <c r="M231" s="50">
        <f t="shared" si="94"/>
        <v>0</v>
      </c>
      <c r="N231" s="49">
        <f t="shared" ca="1" si="95"/>
        <v>0</v>
      </c>
      <c r="O231" s="51">
        <f t="shared" ca="1" si="96"/>
        <v>-8</v>
      </c>
      <c r="P231" s="49">
        <f t="shared" si="107"/>
        <v>0</v>
      </c>
      <c r="Q231" s="49">
        <f t="shared" si="108"/>
        <v>0</v>
      </c>
      <c r="R231" s="49">
        <f t="shared" si="109"/>
        <v>0</v>
      </c>
      <c r="S231" s="49">
        <f t="shared" si="110"/>
        <v>0</v>
      </c>
      <c r="T231" s="49"/>
    </row>
    <row r="232" spans="1:20" hidden="1" x14ac:dyDescent="0.2">
      <c r="A232" s="30">
        <v>42966</v>
      </c>
      <c r="B232" s="67" t="str">
        <f t="shared" si="103"/>
        <v>August</v>
      </c>
      <c r="C232" s="8">
        <f t="shared" si="104"/>
        <v>19</v>
      </c>
      <c r="D232" s="8"/>
      <c r="E232" s="49" t="str">
        <f t="shared" si="105"/>
        <v>Sa</v>
      </c>
      <c r="F232" s="48" t="s">
        <v>59</v>
      </c>
      <c r="G232" s="76"/>
      <c r="H232" s="76"/>
      <c r="I232" s="49"/>
      <c r="J232" s="49"/>
      <c r="K232" s="50">
        <f t="shared" ca="1" si="106"/>
        <v>0</v>
      </c>
      <c r="L232" s="50">
        <f t="shared" si="93"/>
        <v>0</v>
      </c>
      <c r="M232" s="50">
        <f t="shared" si="94"/>
        <v>0</v>
      </c>
      <c r="N232" s="49">
        <f t="shared" ca="1" si="95"/>
        <v>0</v>
      </c>
      <c r="O232" s="51">
        <f t="shared" ca="1" si="96"/>
        <v>0</v>
      </c>
      <c r="P232" s="49">
        <f t="shared" si="107"/>
        <v>0</v>
      </c>
      <c r="Q232" s="49">
        <f t="shared" si="108"/>
        <v>0</v>
      </c>
      <c r="R232" s="49">
        <f t="shared" si="109"/>
        <v>0</v>
      </c>
      <c r="S232" s="49">
        <f t="shared" si="110"/>
        <v>0</v>
      </c>
      <c r="T232" s="49"/>
    </row>
    <row r="233" spans="1:20" hidden="1" x14ac:dyDescent="0.2">
      <c r="A233" s="30">
        <v>42967</v>
      </c>
      <c r="B233" s="67" t="str">
        <f t="shared" si="103"/>
        <v>August</v>
      </c>
      <c r="C233" s="8">
        <f t="shared" si="104"/>
        <v>20</v>
      </c>
      <c r="D233" s="8"/>
      <c r="E233" s="49" t="str">
        <f t="shared" si="105"/>
        <v>Du</v>
      </c>
      <c r="F233" s="48" t="s">
        <v>59</v>
      </c>
      <c r="G233" s="76"/>
      <c r="H233" s="76"/>
      <c r="I233" s="49"/>
      <c r="J233" s="49"/>
      <c r="K233" s="50">
        <f t="shared" ca="1" si="106"/>
        <v>0</v>
      </c>
      <c r="L233" s="50">
        <f t="shared" si="93"/>
        <v>0</v>
      </c>
      <c r="M233" s="50">
        <f t="shared" si="94"/>
        <v>0</v>
      </c>
      <c r="N233" s="49">
        <f t="shared" ca="1" si="95"/>
        <v>0</v>
      </c>
      <c r="O233" s="51">
        <f t="shared" ca="1" si="96"/>
        <v>0</v>
      </c>
      <c r="P233" s="49">
        <f t="shared" si="107"/>
        <v>0</v>
      </c>
      <c r="Q233" s="49">
        <f t="shared" si="108"/>
        <v>0</v>
      </c>
      <c r="R233" s="49">
        <f t="shared" si="109"/>
        <v>0</v>
      </c>
      <c r="S233" s="49">
        <f t="shared" si="110"/>
        <v>0</v>
      </c>
      <c r="T233" s="49"/>
    </row>
    <row r="234" spans="1:20" hidden="1" x14ac:dyDescent="0.2">
      <c r="A234" s="30">
        <v>42968</v>
      </c>
      <c r="B234" s="67" t="str">
        <f t="shared" si="103"/>
        <v>August</v>
      </c>
      <c r="C234" s="8">
        <f t="shared" si="104"/>
        <v>21</v>
      </c>
      <c r="D234" s="8"/>
      <c r="E234" s="49" t="str">
        <f t="shared" si="105"/>
        <v>Lu</v>
      </c>
      <c r="F234" s="48" t="s">
        <v>59</v>
      </c>
      <c r="G234" s="76"/>
      <c r="H234" s="76"/>
      <c r="I234" s="49"/>
      <c r="J234" s="49"/>
      <c r="K234" s="50">
        <f t="shared" ca="1" si="106"/>
        <v>8</v>
      </c>
      <c r="L234" s="50">
        <f t="shared" si="93"/>
        <v>0</v>
      </c>
      <c r="M234" s="50">
        <f t="shared" si="94"/>
        <v>0</v>
      </c>
      <c r="N234" s="49">
        <f t="shared" ca="1" si="95"/>
        <v>0</v>
      </c>
      <c r="O234" s="51">
        <f t="shared" ca="1" si="96"/>
        <v>-8</v>
      </c>
      <c r="P234" s="49">
        <f t="shared" si="107"/>
        <v>0</v>
      </c>
      <c r="Q234" s="49">
        <f t="shared" si="108"/>
        <v>0</v>
      </c>
      <c r="R234" s="49">
        <f t="shared" si="109"/>
        <v>0</v>
      </c>
      <c r="S234" s="49">
        <f t="shared" si="110"/>
        <v>0</v>
      </c>
      <c r="T234" s="49"/>
    </row>
    <row r="235" spans="1:20" hidden="1" x14ac:dyDescent="0.2">
      <c r="A235" s="30">
        <v>42969</v>
      </c>
      <c r="B235" s="67" t="str">
        <f t="shared" si="103"/>
        <v>August</v>
      </c>
      <c r="C235" s="8">
        <f t="shared" si="104"/>
        <v>22</v>
      </c>
      <c r="D235" s="8"/>
      <c r="E235" s="49" t="str">
        <f t="shared" si="105"/>
        <v>Ma</v>
      </c>
      <c r="F235" s="48" t="s">
        <v>59</v>
      </c>
      <c r="G235" s="49"/>
      <c r="H235" s="49"/>
      <c r="I235" s="49"/>
      <c r="J235" s="49"/>
      <c r="K235" s="50">
        <f t="shared" ca="1" si="106"/>
        <v>8</v>
      </c>
      <c r="L235" s="50">
        <f t="shared" si="93"/>
        <v>0</v>
      </c>
      <c r="M235" s="50">
        <f t="shared" si="94"/>
        <v>0</v>
      </c>
      <c r="N235" s="49">
        <f t="shared" ca="1" si="95"/>
        <v>0</v>
      </c>
      <c r="O235" s="51">
        <f t="shared" ca="1" si="96"/>
        <v>-8</v>
      </c>
      <c r="P235" s="49">
        <f t="shared" si="107"/>
        <v>0</v>
      </c>
      <c r="Q235" s="49">
        <f t="shared" si="108"/>
        <v>0</v>
      </c>
      <c r="R235" s="49">
        <f t="shared" si="109"/>
        <v>0</v>
      </c>
      <c r="S235" s="49">
        <f t="shared" si="110"/>
        <v>0</v>
      </c>
      <c r="T235" s="49"/>
    </row>
    <row r="236" spans="1:20" hidden="1" x14ac:dyDescent="0.2">
      <c r="A236" s="30">
        <v>42970</v>
      </c>
      <c r="B236" s="67" t="str">
        <f t="shared" si="103"/>
        <v>August</v>
      </c>
      <c r="C236" s="8">
        <f t="shared" si="104"/>
        <v>23</v>
      </c>
      <c r="D236" s="8"/>
      <c r="E236" s="49" t="str">
        <f t="shared" si="105"/>
        <v>Mi</v>
      </c>
      <c r="F236" s="48" t="s">
        <v>59</v>
      </c>
      <c r="G236" s="49"/>
      <c r="H236" s="49"/>
      <c r="I236" s="49"/>
      <c r="J236" s="49"/>
      <c r="K236" s="50">
        <f t="shared" ca="1" si="106"/>
        <v>8</v>
      </c>
      <c r="L236" s="50">
        <f t="shared" si="93"/>
        <v>0</v>
      </c>
      <c r="M236" s="50">
        <f t="shared" si="94"/>
        <v>0</v>
      </c>
      <c r="N236" s="49">
        <f t="shared" ca="1" si="95"/>
        <v>0</v>
      </c>
      <c r="O236" s="51">
        <f t="shared" ca="1" si="96"/>
        <v>-8</v>
      </c>
      <c r="P236" s="49">
        <f t="shared" si="107"/>
        <v>0</v>
      </c>
      <c r="Q236" s="49">
        <f t="shared" si="108"/>
        <v>0</v>
      </c>
      <c r="R236" s="49">
        <f t="shared" si="109"/>
        <v>0</v>
      </c>
      <c r="S236" s="49">
        <f t="shared" si="110"/>
        <v>0</v>
      </c>
      <c r="T236" s="49"/>
    </row>
    <row r="237" spans="1:20" hidden="1" x14ac:dyDescent="0.2">
      <c r="A237" s="30">
        <v>42971</v>
      </c>
      <c r="B237" s="67" t="str">
        <f t="shared" si="103"/>
        <v>August</v>
      </c>
      <c r="C237" s="8">
        <f t="shared" si="104"/>
        <v>24</v>
      </c>
      <c r="D237" s="8"/>
      <c r="E237" s="49" t="str">
        <f t="shared" si="105"/>
        <v>Jo</v>
      </c>
      <c r="F237" s="48" t="s">
        <v>59</v>
      </c>
      <c r="G237" s="76"/>
      <c r="H237" s="76"/>
      <c r="I237" s="49"/>
      <c r="J237" s="49"/>
      <c r="K237" s="50">
        <f t="shared" ca="1" si="106"/>
        <v>8</v>
      </c>
      <c r="L237" s="50">
        <f t="shared" si="93"/>
        <v>0</v>
      </c>
      <c r="M237" s="50">
        <f t="shared" si="94"/>
        <v>0</v>
      </c>
      <c r="N237" s="49">
        <f t="shared" ca="1" si="95"/>
        <v>0</v>
      </c>
      <c r="O237" s="51">
        <f t="shared" ca="1" si="96"/>
        <v>-8</v>
      </c>
      <c r="P237" s="49">
        <f t="shared" si="107"/>
        <v>0</v>
      </c>
      <c r="Q237" s="49">
        <f t="shared" si="108"/>
        <v>0</v>
      </c>
      <c r="R237" s="49">
        <f t="shared" si="109"/>
        <v>0</v>
      </c>
      <c r="S237" s="49">
        <f t="shared" si="110"/>
        <v>0</v>
      </c>
      <c r="T237" s="49"/>
    </row>
    <row r="238" spans="1:20" hidden="1" x14ac:dyDescent="0.2">
      <c r="A238" s="30">
        <v>42972</v>
      </c>
      <c r="B238" s="67" t="str">
        <f t="shared" si="103"/>
        <v>August</v>
      </c>
      <c r="C238" s="8">
        <f t="shared" si="104"/>
        <v>25</v>
      </c>
      <c r="D238" s="8"/>
      <c r="E238" s="49" t="str">
        <f t="shared" si="105"/>
        <v>Vi</v>
      </c>
      <c r="F238" s="48" t="s">
        <v>59</v>
      </c>
      <c r="G238" s="76"/>
      <c r="H238" s="76"/>
      <c r="I238" s="49"/>
      <c r="J238" s="49"/>
      <c r="K238" s="50">
        <f t="shared" ca="1" si="106"/>
        <v>8</v>
      </c>
      <c r="L238" s="50">
        <f t="shared" si="93"/>
        <v>0</v>
      </c>
      <c r="M238" s="50">
        <f t="shared" si="94"/>
        <v>0</v>
      </c>
      <c r="N238" s="49">
        <f t="shared" ca="1" si="95"/>
        <v>0</v>
      </c>
      <c r="O238" s="51">
        <f t="shared" ca="1" si="96"/>
        <v>-8</v>
      </c>
      <c r="P238" s="49">
        <f t="shared" si="107"/>
        <v>0</v>
      </c>
      <c r="Q238" s="49">
        <f t="shared" si="108"/>
        <v>0</v>
      </c>
      <c r="R238" s="49">
        <f t="shared" si="109"/>
        <v>0</v>
      </c>
      <c r="S238" s="49">
        <f t="shared" si="110"/>
        <v>0</v>
      </c>
      <c r="T238" s="49"/>
    </row>
    <row r="239" spans="1:20" hidden="1" x14ac:dyDescent="0.2">
      <c r="A239" s="30">
        <v>42973</v>
      </c>
      <c r="B239" s="67" t="str">
        <f t="shared" si="103"/>
        <v>August</v>
      </c>
      <c r="C239" s="8">
        <f t="shared" si="104"/>
        <v>26</v>
      </c>
      <c r="D239" s="8"/>
      <c r="E239" s="49" t="str">
        <f t="shared" si="105"/>
        <v>Sa</v>
      </c>
      <c r="F239" s="48" t="s">
        <v>59</v>
      </c>
      <c r="G239" s="76"/>
      <c r="H239" s="76"/>
      <c r="I239" s="49"/>
      <c r="J239" s="49"/>
      <c r="K239" s="50">
        <f t="shared" ca="1" si="106"/>
        <v>0</v>
      </c>
      <c r="L239" s="50">
        <f t="shared" si="93"/>
        <v>0</v>
      </c>
      <c r="M239" s="50">
        <f t="shared" si="94"/>
        <v>0</v>
      </c>
      <c r="N239" s="49">
        <f t="shared" ca="1" si="95"/>
        <v>0</v>
      </c>
      <c r="O239" s="51">
        <f t="shared" ca="1" si="96"/>
        <v>0</v>
      </c>
      <c r="P239" s="49">
        <f t="shared" si="107"/>
        <v>0</v>
      </c>
      <c r="Q239" s="49">
        <f t="shared" si="108"/>
        <v>0</v>
      </c>
      <c r="R239" s="49">
        <f t="shared" si="109"/>
        <v>0</v>
      </c>
      <c r="S239" s="49">
        <f t="shared" si="110"/>
        <v>0</v>
      </c>
      <c r="T239" s="49"/>
    </row>
    <row r="240" spans="1:20" hidden="1" x14ac:dyDescent="0.2">
      <c r="A240" s="30">
        <v>42974</v>
      </c>
      <c r="B240" s="67" t="str">
        <f t="shared" si="103"/>
        <v>August</v>
      </c>
      <c r="C240" s="8">
        <f t="shared" si="104"/>
        <v>27</v>
      </c>
      <c r="D240" s="8"/>
      <c r="E240" s="49" t="str">
        <f t="shared" si="105"/>
        <v>Du</v>
      </c>
      <c r="F240" s="48" t="s">
        <v>59</v>
      </c>
      <c r="G240" s="76"/>
      <c r="H240" s="76"/>
      <c r="I240" s="49"/>
      <c r="J240" s="49"/>
      <c r="K240" s="50">
        <f t="shared" ca="1" si="106"/>
        <v>0</v>
      </c>
      <c r="L240" s="50">
        <f t="shared" si="93"/>
        <v>0</v>
      </c>
      <c r="M240" s="50">
        <f t="shared" si="94"/>
        <v>0</v>
      </c>
      <c r="N240" s="49">
        <f t="shared" ca="1" si="95"/>
        <v>0</v>
      </c>
      <c r="O240" s="51">
        <f t="shared" ca="1" si="96"/>
        <v>0</v>
      </c>
      <c r="P240" s="49">
        <f t="shared" si="107"/>
        <v>0</v>
      </c>
      <c r="Q240" s="49">
        <f t="shared" si="108"/>
        <v>0</v>
      </c>
      <c r="R240" s="49">
        <f t="shared" si="109"/>
        <v>0</v>
      </c>
      <c r="S240" s="49">
        <f t="shared" si="110"/>
        <v>0</v>
      </c>
      <c r="T240" s="49"/>
    </row>
    <row r="241" spans="1:20" hidden="1" x14ac:dyDescent="0.2">
      <c r="A241" s="30">
        <v>42975</v>
      </c>
      <c r="B241" s="67" t="str">
        <f t="shared" si="103"/>
        <v>August</v>
      </c>
      <c r="C241" s="8">
        <f t="shared" ref="C241:C247" si="111">DAY($A241)</f>
        <v>28</v>
      </c>
      <c r="D241" s="8"/>
      <c r="E241" s="49" t="str">
        <f t="shared" si="105"/>
        <v>Lu</v>
      </c>
      <c r="F241" s="48" t="s">
        <v>59</v>
      </c>
      <c r="G241" s="76"/>
      <c r="H241" s="76"/>
      <c r="I241" s="49"/>
      <c r="J241" s="49"/>
      <c r="K241" s="50">
        <f t="shared" ca="1" si="106"/>
        <v>8</v>
      </c>
      <c r="L241" s="50">
        <f t="shared" si="93"/>
        <v>0</v>
      </c>
      <c r="M241" s="50">
        <f t="shared" si="94"/>
        <v>0</v>
      </c>
      <c r="N241" s="49">
        <f t="shared" ca="1" si="95"/>
        <v>0</v>
      </c>
      <c r="O241" s="51">
        <f t="shared" ca="1" si="96"/>
        <v>-8</v>
      </c>
      <c r="P241" s="49">
        <f t="shared" ref="P241:P247" si="112">IF($I241=P$1,1,0)</f>
        <v>0</v>
      </c>
      <c r="Q241" s="49">
        <f t="shared" ref="Q241:Q247" si="113">IF($I241=Q$1,1,0)</f>
        <v>0</v>
      </c>
      <c r="R241" s="49">
        <f t="shared" ref="R241:R247" si="114">IF($I241=R$1,1,0)</f>
        <v>0</v>
      </c>
      <c r="S241" s="49">
        <f t="shared" ref="S241:S247" si="115">IF($I241=S$1,1,0)</f>
        <v>0</v>
      </c>
      <c r="T241" s="49"/>
    </row>
    <row r="242" spans="1:20" hidden="1" x14ac:dyDescent="0.2">
      <c r="A242" s="30">
        <v>42976</v>
      </c>
      <c r="B242" s="67" t="str">
        <f t="shared" si="103"/>
        <v>August</v>
      </c>
      <c r="C242" s="8">
        <f t="shared" si="111"/>
        <v>29</v>
      </c>
      <c r="D242" s="8"/>
      <c r="E242" s="49" t="str">
        <f t="shared" si="105"/>
        <v>Ma</v>
      </c>
      <c r="F242" s="48" t="s">
        <v>59</v>
      </c>
      <c r="G242" s="49"/>
      <c r="H242" s="49"/>
      <c r="I242" s="49"/>
      <c r="J242" s="49"/>
      <c r="K242" s="50">
        <f t="shared" ca="1" si="106"/>
        <v>8</v>
      </c>
      <c r="L242" s="50">
        <f t="shared" si="93"/>
        <v>0</v>
      </c>
      <c r="M242" s="50">
        <f t="shared" si="94"/>
        <v>0</v>
      </c>
      <c r="N242" s="49">
        <f t="shared" ca="1" si="95"/>
        <v>0</v>
      </c>
      <c r="O242" s="51">
        <f t="shared" ca="1" si="96"/>
        <v>-8</v>
      </c>
      <c r="P242" s="49">
        <f t="shared" si="112"/>
        <v>0</v>
      </c>
      <c r="Q242" s="49">
        <f t="shared" si="113"/>
        <v>0</v>
      </c>
      <c r="R242" s="49">
        <f t="shared" si="114"/>
        <v>0</v>
      </c>
      <c r="S242" s="49">
        <f t="shared" si="115"/>
        <v>0</v>
      </c>
      <c r="T242" s="49"/>
    </row>
    <row r="243" spans="1:20" hidden="1" x14ac:dyDescent="0.2">
      <c r="A243" s="30">
        <v>42977</v>
      </c>
      <c r="B243" s="67" t="str">
        <f t="shared" si="103"/>
        <v>August</v>
      </c>
      <c r="C243" s="8">
        <f t="shared" si="111"/>
        <v>30</v>
      </c>
      <c r="D243" s="8"/>
      <c r="E243" s="49" t="str">
        <f t="shared" si="105"/>
        <v>Mi</v>
      </c>
      <c r="F243" s="48" t="s">
        <v>59</v>
      </c>
      <c r="G243" s="49"/>
      <c r="H243" s="49"/>
      <c r="I243" s="49"/>
      <c r="J243" s="49"/>
      <c r="K243" s="50">
        <f t="shared" ca="1" si="106"/>
        <v>8</v>
      </c>
      <c r="L243" s="50">
        <f t="shared" si="93"/>
        <v>0</v>
      </c>
      <c r="M243" s="50">
        <f t="shared" si="94"/>
        <v>0</v>
      </c>
      <c r="N243" s="49">
        <f t="shared" ca="1" si="95"/>
        <v>0</v>
      </c>
      <c r="O243" s="51">
        <f t="shared" ca="1" si="96"/>
        <v>-8</v>
      </c>
      <c r="P243" s="49">
        <f t="shared" si="112"/>
        <v>0</v>
      </c>
      <c r="Q243" s="49">
        <f t="shared" si="113"/>
        <v>0</v>
      </c>
      <c r="R243" s="49">
        <f t="shared" si="114"/>
        <v>0</v>
      </c>
      <c r="S243" s="49">
        <f t="shared" si="115"/>
        <v>0</v>
      </c>
      <c r="T243" s="49"/>
    </row>
    <row r="244" spans="1:20" hidden="1" x14ac:dyDescent="0.2">
      <c r="A244" s="30">
        <v>42978</v>
      </c>
      <c r="B244" s="67" t="str">
        <f t="shared" si="103"/>
        <v>August</v>
      </c>
      <c r="C244" s="8">
        <f t="shared" si="111"/>
        <v>31</v>
      </c>
      <c r="D244" s="8"/>
      <c r="E244" s="49" t="str">
        <f t="shared" si="105"/>
        <v>Jo</v>
      </c>
      <c r="F244" s="48" t="s">
        <v>59</v>
      </c>
      <c r="G244" s="76"/>
      <c r="H244" s="76"/>
      <c r="I244" s="49"/>
      <c r="J244" s="49"/>
      <c r="K244" s="50">
        <f t="shared" ca="1" si="106"/>
        <v>8</v>
      </c>
      <c r="L244" s="50">
        <f t="shared" si="93"/>
        <v>0</v>
      </c>
      <c r="M244" s="50">
        <f t="shared" si="94"/>
        <v>0</v>
      </c>
      <c r="N244" s="49">
        <f t="shared" ca="1" si="95"/>
        <v>0</v>
      </c>
      <c r="O244" s="51">
        <f t="shared" ca="1" si="96"/>
        <v>-8</v>
      </c>
      <c r="P244" s="49">
        <f t="shared" si="112"/>
        <v>0</v>
      </c>
      <c r="Q244" s="49">
        <f t="shared" si="113"/>
        <v>0</v>
      </c>
      <c r="R244" s="49">
        <f t="shared" si="114"/>
        <v>0</v>
      </c>
      <c r="S244" s="49">
        <f t="shared" si="115"/>
        <v>0</v>
      </c>
      <c r="T244" s="49"/>
    </row>
    <row r="245" spans="1:20" hidden="1" x14ac:dyDescent="0.2">
      <c r="A245" s="30">
        <v>42979</v>
      </c>
      <c r="B245" s="67" t="str">
        <f t="shared" si="103"/>
        <v>Septembrie</v>
      </c>
      <c r="C245" s="8">
        <f t="shared" si="111"/>
        <v>1</v>
      </c>
      <c r="D245" s="8"/>
      <c r="E245" s="49" t="str">
        <f t="shared" si="105"/>
        <v>Vi</v>
      </c>
      <c r="F245" s="48" t="s">
        <v>59</v>
      </c>
      <c r="G245" s="76"/>
      <c r="H245" s="76"/>
      <c r="I245" s="49"/>
      <c r="J245" s="49"/>
      <c r="K245" s="50">
        <f t="shared" ca="1" si="106"/>
        <v>8</v>
      </c>
      <c r="L245" s="50">
        <f t="shared" si="93"/>
        <v>0</v>
      </c>
      <c r="M245" s="50">
        <f t="shared" si="94"/>
        <v>0</v>
      </c>
      <c r="N245" s="49">
        <f t="shared" ca="1" si="95"/>
        <v>0</v>
      </c>
      <c r="O245" s="51">
        <f t="shared" ca="1" si="96"/>
        <v>-8</v>
      </c>
      <c r="P245" s="49">
        <f t="shared" si="112"/>
        <v>0</v>
      </c>
      <c r="Q245" s="49">
        <f t="shared" si="113"/>
        <v>0</v>
      </c>
      <c r="R245" s="49">
        <f t="shared" si="114"/>
        <v>0</v>
      </c>
      <c r="S245" s="49">
        <f t="shared" si="115"/>
        <v>0</v>
      </c>
      <c r="T245" s="49"/>
    </row>
    <row r="246" spans="1:20" hidden="1" x14ac:dyDescent="0.2">
      <c r="A246" s="30">
        <v>42980</v>
      </c>
      <c r="B246" s="67" t="str">
        <f t="shared" si="103"/>
        <v>Septembrie</v>
      </c>
      <c r="C246" s="8">
        <f t="shared" si="111"/>
        <v>2</v>
      </c>
      <c r="D246" s="8"/>
      <c r="E246" s="49" t="str">
        <f t="shared" si="105"/>
        <v>Sa</v>
      </c>
      <c r="F246" s="48" t="s">
        <v>59</v>
      </c>
      <c r="G246" s="76"/>
      <c r="H246" s="76"/>
      <c r="I246" s="49"/>
      <c r="J246" s="49"/>
      <c r="K246" s="50">
        <f t="shared" ca="1" si="106"/>
        <v>0</v>
      </c>
      <c r="L246" s="50">
        <f t="shared" si="93"/>
        <v>0</v>
      </c>
      <c r="M246" s="50">
        <f t="shared" si="94"/>
        <v>0</v>
      </c>
      <c r="N246" s="49">
        <f t="shared" ca="1" si="95"/>
        <v>0</v>
      </c>
      <c r="O246" s="51">
        <f t="shared" ca="1" si="96"/>
        <v>0</v>
      </c>
      <c r="P246" s="49">
        <f t="shared" si="112"/>
        <v>0</v>
      </c>
      <c r="Q246" s="49">
        <f t="shared" si="113"/>
        <v>0</v>
      </c>
      <c r="R246" s="49">
        <f t="shared" si="114"/>
        <v>0</v>
      </c>
      <c r="S246" s="49">
        <f t="shared" si="115"/>
        <v>0</v>
      </c>
      <c r="T246" s="49"/>
    </row>
    <row r="247" spans="1:20" hidden="1" x14ac:dyDescent="0.2">
      <c r="A247" s="30">
        <v>42981</v>
      </c>
      <c r="B247" s="67" t="str">
        <f t="shared" si="103"/>
        <v>Septembrie</v>
      </c>
      <c r="C247" s="8">
        <f t="shared" si="111"/>
        <v>3</v>
      </c>
      <c r="D247" s="8"/>
      <c r="E247" s="49" t="str">
        <f t="shared" si="105"/>
        <v>Du</v>
      </c>
      <c r="F247" s="48" t="s">
        <v>59</v>
      </c>
      <c r="G247" s="76"/>
      <c r="H247" s="76"/>
      <c r="I247" s="49"/>
      <c r="J247" s="49"/>
      <c r="K247" s="50">
        <f t="shared" ca="1" si="106"/>
        <v>0</v>
      </c>
      <c r="L247" s="50">
        <f t="shared" si="93"/>
        <v>0</v>
      </c>
      <c r="M247" s="50">
        <f t="shared" si="94"/>
        <v>0</v>
      </c>
      <c r="N247" s="49">
        <f t="shared" ca="1" si="95"/>
        <v>0</v>
      </c>
      <c r="O247" s="51">
        <f t="shared" ca="1" si="96"/>
        <v>0</v>
      </c>
      <c r="P247" s="49">
        <f t="shared" si="112"/>
        <v>0</v>
      </c>
      <c r="Q247" s="49">
        <f t="shared" si="113"/>
        <v>0</v>
      </c>
      <c r="R247" s="49">
        <f t="shared" si="114"/>
        <v>0</v>
      </c>
      <c r="S247" s="49">
        <f t="shared" si="115"/>
        <v>0</v>
      </c>
      <c r="T247" s="49"/>
    </row>
    <row r="248" spans="1:20" hidden="1" x14ac:dyDescent="0.2">
      <c r="A248" s="30">
        <v>42982</v>
      </c>
      <c r="B248" s="67" t="str">
        <f t="shared" si="103"/>
        <v>Septembrie</v>
      </c>
      <c r="C248" s="8">
        <f t="shared" ref="C248:C249" si="116">DAY($A248)</f>
        <v>4</v>
      </c>
      <c r="D248" s="8"/>
      <c r="E248" s="49" t="str">
        <f t="shared" si="105"/>
        <v>Lu</v>
      </c>
      <c r="F248" s="48" t="s">
        <v>59</v>
      </c>
      <c r="G248" s="76"/>
      <c r="H248" s="76"/>
      <c r="I248" s="49"/>
      <c r="J248" s="49"/>
      <c r="K248" s="50">
        <f t="shared" ca="1" si="106"/>
        <v>8</v>
      </c>
      <c r="L248" s="50">
        <f t="shared" si="93"/>
        <v>0</v>
      </c>
      <c r="M248" s="50">
        <f t="shared" si="94"/>
        <v>0</v>
      </c>
      <c r="N248" s="49">
        <f t="shared" ca="1" si="95"/>
        <v>0</v>
      </c>
      <c r="O248" s="51">
        <f t="shared" ca="1" si="96"/>
        <v>-8</v>
      </c>
      <c r="P248" s="49">
        <f t="shared" ref="P248:P249" si="117">IF($I248=P$1,1,0)</f>
        <v>0</v>
      </c>
      <c r="Q248" s="49">
        <f t="shared" ref="Q248:Q249" si="118">IF($I248=Q$1,1,0)</f>
        <v>0</v>
      </c>
      <c r="R248" s="49">
        <f t="shared" ref="R248:R249" si="119">IF($I248=R$1,1,0)</f>
        <v>0</v>
      </c>
      <c r="S248" s="49">
        <f t="shared" ref="S248:S249" si="120">IF($I248=S$1,1,0)</f>
        <v>0</v>
      </c>
      <c r="T248" s="49"/>
    </row>
    <row r="249" spans="1:20" hidden="1" x14ac:dyDescent="0.2">
      <c r="A249" s="30">
        <v>42983</v>
      </c>
      <c r="B249" s="67" t="str">
        <f t="shared" si="103"/>
        <v>Septembrie</v>
      </c>
      <c r="C249" s="8">
        <f t="shared" si="116"/>
        <v>5</v>
      </c>
      <c r="D249" s="8"/>
      <c r="E249" s="49" t="str">
        <f t="shared" si="105"/>
        <v>Ma</v>
      </c>
      <c r="F249" s="48" t="s">
        <v>59</v>
      </c>
      <c r="G249" s="49"/>
      <c r="H249" s="49"/>
      <c r="I249" s="49"/>
      <c r="J249" s="49"/>
      <c r="K249" s="50">
        <f t="shared" ca="1" si="106"/>
        <v>8</v>
      </c>
      <c r="L249" s="50">
        <f t="shared" si="93"/>
        <v>0</v>
      </c>
      <c r="M249" s="50">
        <f t="shared" si="94"/>
        <v>0</v>
      </c>
      <c r="N249" s="49">
        <f t="shared" ca="1" si="95"/>
        <v>0</v>
      </c>
      <c r="O249" s="51">
        <f t="shared" ca="1" si="96"/>
        <v>-8</v>
      </c>
      <c r="P249" s="49">
        <f t="shared" si="117"/>
        <v>0</v>
      </c>
      <c r="Q249" s="49">
        <f t="shared" si="118"/>
        <v>0</v>
      </c>
      <c r="R249" s="49">
        <f t="shared" si="119"/>
        <v>0</v>
      </c>
      <c r="S249" s="49">
        <f t="shared" si="120"/>
        <v>0</v>
      </c>
      <c r="T249" s="49"/>
    </row>
    <row r="250" spans="1:20" hidden="1" x14ac:dyDescent="0.2">
      <c r="A250" s="30">
        <v>42984</v>
      </c>
      <c r="B250" s="67" t="str">
        <f t="shared" si="103"/>
        <v>Septembrie</v>
      </c>
      <c r="C250" s="8">
        <f t="shared" ref="C250:C251" si="121">DAY($A250)</f>
        <v>6</v>
      </c>
      <c r="D250" s="8"/>
      <c r="E250" s="49" t="str">
        <f t="shared" si="105"/>
        <v>Mi</v>
      </c>
      <c r="F250" s="48" t="s">
        <v>59</v>
      </c>
      <c r="G250" s="76"/>
      <c r="H250" s="76"/>
      <c r="I250" s="49"/>
      <c r="J250" s="49"/>
      <c r="K250" s="50">
        <f t="shared" ca="1" si="106"/>
        <v>8</v>
      </c>
      <c r="L250" s="50">
        <f t="shared" si="93"/>
        <v>0</v>
      </c>
      <c r="M250" s="50">
        <f t="shared" si="94"/>
        <v>0</v>
      </c>
      <c r="N250" s="49">
        <f t="shared" ca="1" si="95"/>
        <v>0</v>
      </c>
      <c r="O250" s="51">
        <f t="shared" ca="1" si="96"/>
        <v>-8</v>
      </c>
      <c r="P250" s="49">
        <f t="shared" ref="P250:P251" si="122">IF($I250=P$1,1,0)</f>
        <v>0</v>
      </c>
      <c r="Q250" s="49">
        <f t="shared" ref="Q250:Q251" si="123">IF($I250=Q$1,1,0)</f>
        <v>0</v>
      </c>
      <c r="R250" s="49">
        <f t="shared" ref="R250:R251" si="124">IF($I250=R$1,1,0)</f>
        <v>0</v>
      </c>
      <c r="S250" s="49">
        <f t="shared" ref="S250:S251" si="125">IF($I250=S$1,1,0)</f>
        <v>0</v>
      </c>
      <c r="T250" s="49"/>
    </row>
    <row r="251" spans="1:20" hidden="1" x14ac:dyDescent="0.2">
      <c r="A251" s="30">
        <v>42985</v>
      </c>
      <c r="B251" s="67" t="str">
        <f t="shared" si="103"/>
        <v>Septembrie</v>
      </c>
      <c r="C251" s="8">
        <f t="shared" si="121"/>
        <v>7</v>
      </c>
      <c r="D251" s="8"/>
      <c r="E251" s="49" t="str">
        <f t="shared" si="105"/>
        <v>Jo</v>
      </c>
      <c r="F251" s="48" t="s">
        <v>59</v>
      </c>
      <c r="G251" s="76"/>
      <c r="H251" s="76"/>
      <c r="I251" s="49"/>
      <c r="J251" s="49"/>
      <c r="K251" s="50">
        <f t="shared" ca="1" si="106"/>
        <v>8</v>
      </c>
      <c r="L251" s="50">
        <f t="shared" si="93"/>
        <v>0</v>
      </c>
      <c r="M251" s="50">
        <f t="shared" si="94"/>
        <v>0</v>
      </c>
      <c r="N251" s="49">
        <f t="shared" ca="1" si="95"/>
        <v>0</v>
      </c>
      <c r="O251" s="51">
        <f t="shared" ca="1" si="96"/>
        <v>-8</v>
      </c>
      <c r="P251" s="49">
        <f t="shared" si="122"/>
        <v>0</v>
      </c>
      <c r="Q251" s="49">
        <f t="shared" si="123"/>
        <v>0</v>
      </c>
      <c r="R251" s="49">
        <f t="shared" si="124"/>
        <v>0</v>
      </c>
      <c r="S251" s="49">
        <f t="shared" si="125"/>
        <v>0</v>
      </c>
      <c r="T251" s="49"/>
    </row>
    <row r="252" spans="1:20" hidden="1" x14ac:dyDescent="0.2">
      <c r="A252" s="30">
        <v>42986</v>
      </c>
      <c r="B252" s="48" t="str">
        <f>INDEX(luni,MONTH($A252))</f>
        <v>Septembrie</v>
      </c>
      <c r="C252" s="8">
        <f>DAY($A252)</f>
        <v>8</v>
      </c>
      <c r="D252" s="8"/>
      <c r="E252" s="49" t="str">
        <f>IF(LEN($A252)=0,"",LEFT(INDEX(zile,WEEKDAY($A252,2)),2))</f>
        <v>Vi</v>
      </c>
      <c r="F252" s="48" t="s">
        <v>59</v>
      </c>
      <c r="G252" s="76"/>
      <c r="H252" s="76"/>
      <c r="I252" s="49"/>
      <c r="J252" s="49"/>
      <c r="K252" s="50">
        <f t="shared" ca="1" si="106"/>
        <v>8</v>
      </c>
      <c r="L252" s="50">
        <f t="shared" si="93"/>
        <v>0</v>
      </c>
      <c r="M252" s="50">
        <f t="shared" si="94"/>
        <v>0</v>
      </c>
      <c r="N252" s="49">
        <f t="shared" ca="1" si="95"/>
        <v>0</v>
      </c>
      <c r="O252" s="51">
        <f t="shared" ca="1" si="96"/>
        <v>-8</v>
      </c>
      <c r="P252" s="49">
        <f>IF($I252=P$1,1,0)</f>
        <v>0</v>
      </c>
      <c r="Q252" s="49">
        <f>IF($I252=Q$1,1,0)</f>
        <v>0</v>
      </c>
      <c r="R252" s="49">
        <f>IF($I252=R$1,1,0)</f>
        <v>0</v>
      </c>
      <c r="S252" s="49">
        <f>IF($I252=S$1,1,0)</f>
        <v>0</v>
      </c>
      <c r="T252" s="49"/>
    </row>
    <row r="253" spans="1:20" hidden="1" x14ac:dyDescent="0.2">
      <c r="A253" s="30">
        <v>42987</v>
      </c>
      <c r="B253" s="67" t="str">
        <f t="shared" si="97"/>
        <v>Septembrie</v>
      </c>
      <c r="C253" s="8">
        <f t="shared" si="98"/>
        <v>9</v>
      </c>
      <c r="D253" s="8"/>
      <c r="E253" s="49" t="str">
        <f t="shared" si="99"/>
        <v>Sa</v>
      </c>
      <c r="F253" s="48" t="s">
        <v>59</v>
      </c>
      <c r="G253" s="76"/>
      <c r="H253" s="76"/>
      <c r="I253" s="49"/>
      <c r="J253" s="49"/>
      <c r="K253" s="50">
        <f t="shared" ca="1" si="106"/>
        <v>0</v>
      </c>
      <c r="L253" s="50">
        <f t="shared" si="93"/>
        <v>0</v>
      </c>
      <c r="M253" s="50">
        <f t="shared" si="94"/>
        <v>0</v>
      </c>
      <c r="N253" s="49">
        <f t="shared" ca="1" si="95"/>
        <v>0</v>
      </c>
      <c r="O253" s="51">
        <f t="shared" ca="1" si="96"/>
        <v>0</v>
      </c>
      <c r="P253" s="49">
        <f t="shared" si="102"/>
        <v>0</v>
      </c>
      <c r="Q253" s="49">
        <f t="shared" si="102"/>
        <v>0</v>
      </c>
      <c r="R253" s="49">
        <f t="shared" si="102"/>
        <v>0</v>
      </c>
      <c r="S253" s="49">
        <f t="shared" si="102"/>
        <v>0</v>
      </c>
      <c r="T253" s="49"/>
    </row>
    <row r="254" spans="1:20" hidden="1" x14ac:dyDescent="0.2">
      <c r="A254" s="30">
        <v>42988</v>
      </c>
      <c r="B254" s="67" t="str">
        <f t="shared" si="97"/>
        <v>Septembrie</v>
      </c>
      <c r="C254" s="8">
        <f t="shared" si="98"/>
        <v>10</v>
      </c>
      <c r="D254" s="8"/>
      <c r="E254" s="49" t="str">
        <f t="shared" si="99"/>
        <v>Du</v>
      </c>
      <c r="F254" s="48" t="s">
        <v>59</v>
      </c>
      <c r="G254" s="76"/>
      <c r="H254" s="76"/>
      <c r="I254" s="49"/>
      <c r="J254" s="49"/>
      <c r="K254" s="50">
        <f t="shared" ca="1" si="100"/>
        <v>0</v>
      </c>
      <c r="L254" s="50">
        <f t="shared" si="93"/>
        <v>0</v>
      </c>
      <c r="M254" s="50">
        <f t="shared" si="94"/>
        <v>0</v>
      </c>
      <c r="N254" s="49">
        <f t="shared" ca="1" si="95"/>
        <v>0</v>
      </c>
      <c r="O254" s="51">
        <f t="shared" ca="1" si="96"/>
        <v>0</v>
      </c>
      <c r="P254" s="49">
        <f t="shared" si="102"/>
        <v>0</v>
      </c>
      <c r="Q254" s="49">
        <f t="shared" si="102"/>
        <v>0</v>
      </c>
      <c r="R254" s="49">
        <f t="shared" si="102"/>
        <v>0</v>
      </c>
      <c r="S254" s="49">
        <f t="shared" si="102"/>
        <v>0</v>
      </c>
      <c r="T254" s="49"/>
    </row>
    <row r="255" spans="1:20" hidden="1" x14ac:dyDescent="0.2">
      <c r="A255" s="30">
        <v>42989</v>
      </c>
      <c r="B255" s="67" t="str">
        <f t="shared" si="97"/>
        <v>Septembrie</v>
      </c>
      <c r="C255" s="8">
        <f t="shared" si="98"/>
        <v>11</v>
      </c>
      <c r="D255" s="8"/>
      <c r="E255" s="49" t="str">
        <f t="shared" si="99"/>
        <v>Lu</v>
      </c>
      <c r="F255" s="48" t="s">
        <v>59</v>
      </c>
      <c r="G255" s="76"/>
      <c r="H255" s="76"/>
      <c r="I255" s="49"/>
      <c r="J255" s="49"/>
      <c r="K255" s="50">
        <f t="shared" ca="1" si="100"/>
        <v>8</v>
      </c>
      <c r="L255" s="50">
        <f t="shared" si="93"/>
        <v>0</v>
      </c>
      <c r="M255" s="50">
        <f t="shared" si="94"/>
        <v>0</v>
      </c>
      <c r="N255" s="49">
        <f t="shared" ca="1" si="95"/>
        <v>0</v>
      </c>
      <c r="O255" s="51">
        <f t="shared" ca="1" si="96"/>
        <v>-8</v>
      </c>
      <c r="P255" s="49">
        <f t="shared" si="102"/>
        <v>0</v>
      </c>
      <c r="Q255" s="49">
        <f t="shared" si="102"/>
        <v>0</v>
      </c>
      <c r="R255" s="49">
        <f t="shared" si="102"/>
        <v>0</v>
      </c>
      <c r="S255" s="49">
        <f t="shared" si="102"/>
        <v>0</v>
      </c>
      <c r="T255" s="49"/>
    </row>
    <row r="256" spans="1:20" hidden="1" x14ac:dyDescent="0.2">
      <c r="A256" s="30">
        <v>42990</v>
      </c>
      <c r="B256" s="67" t="str">
        <f t="shared" si="97"/>
        <v>Septembrie</v>
      </c>
      <c r="C256" s="8">
        <f t="shared" si="98"/>
        <v>12</v>
      </c>
      <c r="D256" s="8"/>
      <c r="E256" s="49" t="str">
        <f t="shared" si="99"/>
        <v>Ma</v>
      </c>
      <c r="F256" s="48" t="s">
        <v>59</v>
      </c>
      <c r="G256" s="76"/>
      <c r="H256" s="76"/>
      <c r="I256" s="49"/>
      <c r="J256" s="49"/>
      <c r="K256" s="50">
        <f t="shared" ca="1" si="100"/>
        <v>8</v>
      </c>
      <c r="L256" s="50">
        <f t="shared" si="93"/>
        <v>0</v>
      </c>
      <c r="M256" s="50">
        <f t="shared" si="94"/>
        <v>0</v>
      </c>
      <c r="N256" s="49">
        <f t="shared" ca="1" si="95"/>
        <v>0</v>
      </c>
      <c r="O256" s="51">
        <f t="shared" ca="1" si="96"/>
        <v>-8</v>
      </c>
      <c r="P256" s="49">
        <f t="shared" si="102"/>
        <v>0</v>
      </c>
      <c r="Q256" s="49">
        <f t="shared" si="102"/>
        <v>0</v>
      </c>
      <c r="R256" s="49">
        <f t="shared" si="102"/>
        <v>0</v>
      </c>
      <c r="S256" s="49">
        <f t="shared" si="102"/>
        <v>0</v>
      </c>
      <c r="T256" s="49"/>
    </row>
    <row r="257" spans="1:20" hidden="1" x14ac:dyDescent="0.2">
      <c r="A257" s="30">
        <v>42991</v>
      </c>
      <c r="B257" s="67" t="str">
        <f t="shared" si="97"/>
        <v>Septembrie</v>
      </c>
      <c r="C257" s="8">
        <f t="shared" si="98"/>
        <v>13</v>
      </c>
      <c r="D257" s="8"/>
      <c r="E257" s="49" t="str">
        <f t="shared" si="99"/>
        <v>Mi</v>
      </c>
      <c r="F257" s="48" t="s">
        <v>59</v>
      </c>
      <c r="G257" s="49"/>
      <c r="H257" s="49"/>
      <c r="I257" s="49"/>
      <c r="J257" s="49"/>
      <c r="K257" s="50">
        <f t="shared" ca="1" si="100"/>
        <v>8</v>
      </c>
      <c r="L257" s="50">
        <f t="shared" si="93"/>
        <v>0</v>
      </c>
      <c r="M257" s="50">
        <f t="shared" si="94"/>
        <v>0</v>
      </c>
      <c r="N257" s="49">
        <f t="shared" ca="1" si="95"/>
        <v>0</v>
      </c>
      <c r="O257" s="51">
        <f t="shared" ca="1" si="96"/>
        <v>-8</v>
      </c>
      <c r="P257" s="49">
        <f t="shared" si="102"/>
        <v>0</v>
      </c>
      <c r="Q257" s="49">
        <f t="shared" si="102"/>
        <v>0</v>
      </c>
      <c r="R257" s="49">
        <f t="shared" si="102"/>
        <v>0</v>
      </c>
      <c r="S257" s="49">
        <f t="shared" si="102"/>
        <v>0</v>
      </c>
      <c r="T257" s="49"/>
    </row>
    <row r="258" spans="1:20" hidden="1" x14ac:dyDescent="0.2">
      <c r="A258" s="30">
        <v>42992</v>
      </c>
      <c r="B258" s="67" t="str">
        <f t="shared" si="97"/>
        <v>Septembrie</v>
      </c>
      <c r="C258" s="8">
        <f t="shared" si="98"/>
        <v>14</v>
      </c>
      <c r="D258" s="8"/>
      <c r="E258" s="49" t="str">
        <f t="shared" si="99"/>
        <v>Jo</v>
      </c>
      <c r="F258" s="48" t="s">
        <v>59</v>
      </c>
      <c r="G258" s="49"/>
      <c r="H258" s="49"/>
      <c r="I258" s="49"/>
      <c r="J258" s="49"/>
      <c r="K258" s="50">
        <f t="shared" ca="1" si="100"/>
        <v>8</v>
      </c>
      <c r="L258" s="50">
        <f t="shared" ref="L258:L321" si="126">IF(LEN($G258)=0,IF($I258="ZL",$K258,0),IF($H258&gt;=$G258,($H258-$G258)*24,("24:00"*1-ABS($H258-$G258))*24))</f>
        <v>0</v>
      </c>
      <c r="M258" s="50">
        <f t="shared" ref="M258:M321" si="127">IF($L258=0,0,IF($I258="ZL",0,IF($H258="0:00"*1,("24:00"*1-MAX($G258,"22:00"*1))*24,IF($H258&gt;"22:00"*1,($H258-"22:00"*1)*24,0))+IF($G258&lt;"6:00"*1,(MIN("6:00"*1,$H258)-$G258)*24,0)))</f>
        <v>0</v>
      </c>
      <c r="N258" s="49">
        <f t="shared" ref="N258:N321" ca="1" si="128">IF(OR($E258=LEFT(INDEX(zile,6),2),$E258=LEFT(INDEX(zile,7),2),ISNUMBER(MATCH($A258,sarbatori,0))),$L258,0)</f>
        <v>0</v>
      </c>
      <c r="O258" s="51">
        <f t="shared" ref="O258:O321" ca="1" si="129">IF(LEN($I258)&gt;0,0,($L258-$K258)*NOT(OR($E258=LEFT(INDEX(zile,6),2),$E258=LEFT(INDEX(zile,7),2),ISNUMBER(MATCH($A258,sarbatori,0)))))</f>
        <v>-8</v>
      </c>
      <c r="P258" s="49">
        <f t="shared" si="102"/>
        <v>0</v>
      </c>
      <c r="Q258" s="49">
        <f t="shared" si="102"/>
        <v>0</v>
      </c>
      <c r="R258" s="49">
        <f t="shared" si="102"/>
        <v>0</v>
      </c>
      <c r="S258" s="49">
        <f t="shared" si="102"/>
        <v>0</v>
      </c>
      <c r="T258" s="49"/>
    </row>
    <row r="259" spans="1:20" hidden="1" x14ac:dyDescent="0.2">
      <c r="A259" s="30">
        <v>42993</v>
      </c>
      <c r="B259" s="67" t="str">
        <f t="shared" ref="B259:B290" si="130">INDEX(luni,MONTH($A259))</f>
        <v>Septembrie</v>
      </c>
      <c r="C259" s="8">
        <f t="shared" ref="C259:C279" si="131">DAY($A259)</f>
        <v>15</v>
      </c>
      <c r="D259" s="8"/>
      <c r="E259" s="49" t="str">
        <f t="shared" ref="E259:E290" si="132">IF(LEN($A259)=0,"",LEFT(INDEX(zile,WEEKDAY($A259,2)),2))</f>
        <v>Vi</v>
      </c>
      <c r="F259" s="48" t="s">
        <v>59</v>
      </c>
      <c r="G259" s="76"/>
      <c r="H259" s="76"/>
      <c r="I259" s="49"/>
      <c r="J259" s="49"/>
      <c r="K259" s="50">
        <f t="shared" ref="K259:K290" ca="1" si="133">INDEX(salariati,MATCH($F259,INDEX(salariati,,1),0),2)*NOT(OR($E259=LEFT(INDEX(zile,6),2),$E259=LEFT(INDEX(zile,7),2),ISNUMBER(MATCH($A259,sarbatori,0)),$I259="CO"))</f>
        <v>8</v>
      </c>
      <c r="L259" s="50">
        <f t="shared" si="126"/>
        <v>0</v>
      </c>
      <c r="M259" s="50">
        <f t="shared" si="127"/>
        <v>0</v>
      </c>
      <c r="N259" s="49">
        <f t="shared" ca="1" si="128"/>
        <v>0</v>
      </c>
      <c r="O259" s="51">
        <f t="shared" ca="1" si="129"/>
        <v>-8</v>
      </c>
      <c r="P259" s="49">
        <f t="shared" ref="P259:P279" si="134">IF($I259=P$1,1,0)</f>
        <v>0</v>
      </c>
      <c r="Q259" s="49">
        <f t="shared" ref="Q259:Q279" si="135">IF($I259=Q$1,1,0)</f>
        <v>0</v>
      </c>
      <c r="R259" s="49">
        <f t="shared" ref="R259:R279" si="136">IF($I259=R$1,1,0)</f>
        <v>0</v>
      </c>
      <c r="S259" s="49">
        <f t="shared" ref="S259:S279" si="137">IF($I259=S$1,1,0)</f>
        <v>0</v>
      </c>
      <c r="T259" s="49"/>
    </row>
    <row r="260" spans="1:20" hidden="1" x14ac:dyDescent="0.2">
      <c r="A260" s="30">
        <v>42994</v>
      </c>
      <c r="B260" s="67" t="str">
        <f t="shared" si="130"/>
        <v>Septembrie</v>
      </c>
      <c r="C260" s="8">
        <f t="shared" si="131"/>
        <v>16</v>
      </c>
      <c r="D260" s="8"/>
      <c r="E260" s="49" t="str">
        <f t="shared" si="132"/>
        <v>Sa</v>
      </c>
      <c r="F260" s="48" t="s">
        <v>59</v>
      </c>
      <c r="G260" s="76"/>
      <c r="H260" s="76"/>
      <c r="I260" s="49"/>
      <c r="J260" s="49"/>
      <c r="K260" s="50">
        <f t="shared" ca="1" si="133"/>
        <v>0</v>
      </c>
      <c r="L260" s="50">
        <f t="shared" si="126"/>
        <v>0</v>
      </c>
      <c r="M260" s="50">
        <f t="shared" si="127"/>
        <v>0</v>
      </c>
      <c r="N260" s="49">
        <f t="shared" ca="1" si="128"/>
        <v>0</v>
      </c>
      <c r="O260" s="51">
        <f t="shared" ca="1" si="129"/>
        <v>0</v>
      </c>
      <c r="P260" s="49">
        <f t="shared" si="134"/>
        <v>0</v>
      </c>
      <c r="Q260" s="49">
        <f t="shared" si="135"/>
        <v>0</v>
      </c>
      <c r="R260" s="49">
        <f t="shared" si="136"/>
        <v>0</v>
      </c>
      <c r="S260" s="49">
        <f t="shared" si="137"/>
        <v>0</v>
      </c>
      <c r="T260" s="49"/>
    </row>
    <row r="261" spans="1:20" hidden="1" x14ac:dyDescent="0.2">
      <c r="A261" s="30">
        <v>42995</v>
      </c>
      <c r="B261" s="67" t="str">
        <f t="shared" si="130"/>
        <v>Septembrie</v>
      </c>
      <c r="C261" s="8">
        <f t="shared" si="131"/>
        <v>17</v>
      </c>
      <c r="D261" s="8"/>
      <c r="E261" s="49" t="str">
        <f t="shared" si="132"/>
        <v>Du</v>
      </c>
      <c r="F261" s="48" t="s">
        <v>59</v>
      </c>
      <c r="G261" s="76"/>
      <c r="H261" s="76"/>
      <c r="I261" s="49"/>
      <c r="J261" s="49"/>
      <c r="K261" s="50">
        <f t="shared" ca="1" si="133"/>
        <v>0</v>
      </c>
      <c r="L261" s="50">
        <f t="shared" si="126"/>
        <v>0</v>
      </c>
      <c r="M261" s="50">
        <f t="shared" si="127"/>
        <v>0</v>
      </c>
      <c r="N261" s="49">
        <f t="shared" ca="1" si="128"/>
        <v>0</v>
      </c>
      <c r="O261" s="51">
        <f t="shared" ca="1" si="129"/>
        <v>0</v>
      </c>
      <c r="P261" s="49">
        <f t="shared" si="134"/>
        <v>0</v>
      </c>
      <c r="Q261" s="49">
        <f t="shared" si="135"/>
        <v>0</v>
      </c>
      <c r="R261" s="49">
        <f t="shared" si="136"/>
        <v>0</v>
      </c>
      <c r="S261" s="49">
        <f t="shared" si="137"/>
        <v>0</v>
      </c>
      <c r="T261" s="49"/>
    </row>
    <row r="262" spans="1:20" hidden="1" x14ac:dyDescent="0.2">
      <c r="A262" s="30">
        <v>42996</v>
      </c>
      <c r="B262" s="67" t="str">
        <f t="shared" si="130"/>
        <v>Septembrie</v>
      </c>
      <c r="C262" s="8">
        <f t="shared" si="131"/>
        <v>18</v>
      </c>
      <c r="D262" s="8"/>
      <c r="E262" s="49" t="str">
        <f t="shared" si="132"/>
        <v>Lu</v>
      </c>
      <c r="F262" s="48" t="s">
        <v>59</v>
      </c>
      <c r="G262" s="76"/>
      <c r="H262" s="76"/>
      <c r="I262" s="49"/>
      <c r="J262" s="49"/>
      <c r="K262" s="50">
        <f t="shared" ca="1" si="133"/>
        <v>8</v>
      </c>
      <c r="L262" s="50">
        <f t="shared" si="126"/>
        <v>0</v>
      </c>
      <c r="M262" s="50">
        <f t="shared" si="127"/>
        <v>0</v>
      </c>
      <c r="N262" s="49">
        <f t="shared" ca="1" si="128"/>
        <v>0</v>
      </c>
      <c r="O262" s="51">
        <f t="shared" ca="1" si="129"/>
        <v>-8</v>
      </c>
      <c r="P262" s="49">
        <f t="shared" si="134"/>
        <v>0</v>
      </c>
      <c r="Q262" s="49">
        <f t="shared" si="135"/>
        <v>0</v>
      </c>
      <c r="R262" s="49">
        <f t="shared" si="136"/>
        <v>0</v>
      </c>
      <c r="S262" s="49">
        <f t="shared" si="137"/>
        <v>0</v>
      </c>
      <c r="T262" s="49"/>
    </row>
    <row r="263" spans="1:20" hidden="1" x14ac:dyDescent="0.2">
      <c r="A263" s="30">
        <v>42997</v>
      </c>
      <c r="B263" s="67" t="str">
        <f t="shared" si="130"/>
        <v>Septembrie</v>
      </c>
      <c r="C263" s="8">
        <f t="shared" si="131"/>
        <v>19</v>
      </c>
      <c r="D263" s="8"/>
      <c r="E263" s="49" t="str">
        <f t="shared" si="132"/>
        <v>Ma</v>
      </c>
      <c r="F263" s="48" t="s">
        <v>59</v>
      </c>
      <c r="G263" s="76"/>
      <c r="H263" s="76"/>
      <c r="I263" s="49"/>
      <c r="J263" s="49"/>
      <c r="K263" s="50">
        <f t="shared" ca="1" si="133"/>
        <v>8</v>
      </c>
      <c r="L263" s="50">
        <f t="shared" si="126"/>
        <v>0</v>
      </c>
      <c r="M263" s="50">
        <f t="shared" si="127"/>
        <v>0</v>
      </c>
      <c r="N263" s="49">
        <f t="shared" ca="1" si="128"/>
        <v>0</v>
      </c>
      <c r="O263" s="51">
        <f t="shared" ca="1" si="129"/>
        <v>-8</v>
      </c>
      <c r="P263" s="49">
        <f t="shared" si="134"/>
        <v>0</v>
      </c>
      <c r="Q263" s="49">
        <f t="shared" si="135"/>
        <v>0</v>
      </c>
      <c r="R263" s="49">
        <f t="shared" si="136"/>
        <v>0</v>
      </c>
      <c r="S263" s="49">
        <f t="shared" si="137"/>
        <v>0</v>
      </c>
      <c r="T263" s="49"/>
    </row>
    <row r="264" spans="1:20" hidden="1" x14ac:dyDescent="0.2">
      <c r="A264" s="30">
        <v>42998</v>
      </c>
      <c r="B264" s="67" t="str">
        <f t="shared" si="130"/>
        <v>Septembrie</v>
      </c>
      <c r="C264" s="8">
        <f t="shared" si="131"/>
        <v>20</v>
      </c>
      <c r="D264" s="8"/>
      <c r="E264" s="49" t="str">
        <f t="shared" si="132"/>
        <v>Mi</v>
      </c>
      <c r="F264" s="48" t="s">
        <v>59</v>
      </c>
      <c r="G264" s="49"/>
      <c r="H264" s="49"/>
      <c r="I264" s="49"/>
      <c r="J264" s="49"/>
      <c r="K264" s="50">
        <f t="shared" ca="1" si="133"/>
        <v>8</v>
      </c>
      <c r="L264" s="50">
        <f t="shared" si="126"/>
        <v>0</v>
      </c>
      <c r="M264" s="50">
        <f t="shared" si="127"/>
        <v>0</v>
      </c>
      <c r="N264" s="49">
        <f t="shared" ca="1" si="128"/>
        <v>0</v>
      </c>
      <c r="O264" s="51">
        <f t="shared" ca="1" si="129"/>
        <v>-8</v>
      </c>
      <c r="P264" s="49">
        <f t="shared" si="134"/>
        <v>0</v>
      </c>
      <c r="Q264" s="49">
        <f t="shared" si="135"/>
        <v>0</v>
      </c>
      <c r="R264" s="49">
        <f t="shared" si="136"/>
        <v>0</v>
      </c>
      <c r="S264" s="49">
        <f t="shared" si="137"/>
        <v>0</v>
      </c>
      <c r="T264" s="49"/>
    </row>
    <row r="265" spans="1:20" hidden="1" x14ac:dyDescent="0.2">
      <c r="A265" s="30">
        <v>42999</v>
      </c>
      <c r="B265" s="67" t="str">
        <f t="shared" si="130"/>
        <v>Septembrie</v>
      </c>
      <c r="C265" s="8">
        <f t="shared" si="131"/>
        <v>21</v>
      </c>
      <c r="D265" s="8"/>
      <c r="E265" s="49" t="str">
        <f t="shared" si="132"/>
        <v>Jo</v>
      </c>
      <c r="F265" s="48" t="s">
        <v>59</v>
      </c>
      <c r="G265" s="49"/>
      <c r="H265" s="49"/>
      <c r="I265" s="49"/>
      <c r="J265" s="49"/>
      <c r="K265" s="50">
        <f t="shared" ca="1" si="133"/>
        <v>8</v>
      </c>
      <c r="L265" s="50">
        <f t="shared" si="126"/>
        <v>0</v>
      </c>
      <c r="M265" s="50">
        <f t="shared" si="127"/>
        <v>0</v>
      </c>
      <c r="N265" s="49">
        <f t="shared" ca="1" si="128"/>
        <v>0</v>
      </c>
      <c r="O265" s="51">
        <f t="shared" ca="1" si="129"/>
        <v>-8</v>
      </c>
      <c r="P265" s="49">
        <f t="shared" si="134"/>
        <v>0</v>
      </c>
      <c r="Q265" s="49">
        <f t="shared" si="135"/>
        <v>0</v>
      </c>
      <c r="R265" s="49">
        <f t="shared" si="136"/>
        <v>0</v>
      </c>
      <c r="S265" s="49">
        <f t="shared" si="137"/>
        <v>0</v>
      </c>
      <c r="T265" s="49"/>
    </row>
    <row r="266" spans="1:20" hidden="1" x14ac:dyDescent="0.2">
      <c r="A266" s="30">
        <v>43000</v>
      </c>
      <c r="B266" s="67" t="str">
        <f t="shared" si="130"/>
        <v>Septembrie</v>
      </c>
      <c r="C266" s="8">
        <f t="shared" si="131"/>
        <v>22</v>
      </c>
      <c r="D266" s="8"/>
      <c r="E266" s="49" t="str">
        <f t="shared" si="132"/>
        <v>Vi</v>
      </c>
      <c r="F266" s="48" t="s">
        <v>59</v>
      </c>
      <c r="G266" s="76"/>
      <c r="H266" s="76"/>
      <c r="I266" s="49"/>
      <c r="J266" s="49"/>
      <c r="K266" s="50">
        <f t="shared" ca="1" si="133"/>
        <v>8</v>
      </c>
      <c r="L266" s="50">
        <f t="shared" si="126"/>
        <v>0</v>
      </c>
      <c r="M266" s="50">
        <f t="shared" si="127"/>
        <v>0</v>
      </c>
      <c r="N266" s="49">
        <f t="shared" ca="1" si="128"/>
        <v>0</v>
      </c>
      <c r="O266" s="51">
        <f t="shared" ca="1" si="129"/>
        <v>-8</v>
      </c>
      <c r="P266" s="49">
        <f t="shared" si="134"/>
        <v>0</v>
      </c>
      <c r="Q266" s="49">
        <f t="shared" si="135"/>
        <v>0</v>
      </c>
      <c r="R266" s="49">
        <f t="shared" si="136"/>
        <v>0</v>
      </c>
      <c r="S266" s="49">
        <f t="shared" si="137"/>
        <v>0</v>
      </c>
      <c r="T266" s="49"/>
    </row>
    <row r="267" spans="1:20" hidden="1" x14ac:dyDescent="0.2">
      <c r="A267" s="30">
        <v>43001</v>
      </c>
      <c r="B267" s="67" t="str">
        <f t="shared" si="130"/>
        <v>Septembrie</v>
      </c>
      <c r="C267" s="8">
        <f t="shared" si="131"/>
        <v>23</v>
      </c>
      <c r="D267" s="8"/>
      <c r="E267" s="49" t="str">
        <f t="shared" si="132"/>
        <v>Sa</v>
      </c>
      <c r="F267" s="48" t="s">
        <v>59</v>
      </c>
      <c r="G267" s="76"/>
      <c r="H267" s="76"/>
      <c r="I267" s="49"/>
      <c r="J267" s="49"/>
      <c r="K267" s="50">
        <f t="shared" ca="1" si="133"/>
        <v>0</v>
      </c>
      <c r="L267" s="50">
        <f t="shared" si="126"/>
        <v>0</v>
      </c>
      <c r="M267" s="50">
        <f t="shared" si="127"/>
        <v>0</v>
      </c>
      <c r="N267" s="49">
        <f t="shared" ca="1" si="128"/>
        <v>0</v>
      </c>
      <c r="O267" s="51">
        <f t="shared" ca="1" si="129"/>
        <v>0</v>
      </c>
      <c r="P267" s="49">
        <f t="shared" si="134"/>
        <v>0</v>
      </c>
      <c r="Q267" s="49">
        <f t="shared" si="135"/>
        <v>0</v>
      </c>
      <c r="R267" s="49">
        <f t="shared" si="136"/>
        <v>0</v>
      </c>
      <c r="S267" s="49">
        <f t="shared" si="137"/>
        <v>0</v>
      </c>
      <c r="T267" s="49"/>
    </row>
    <row r="268" spans="1:20" hidden="1" x14ac:dyDescent="0.2">
      <c r="A268" s="30">
        <v>43002</v>
      </c>
      <c r="B268" s="67" t="str">
        <f t="shared" si="130"/>
        <v>Septembrie</v>
      </c>
      <c r="C268" s="8">
        <f t="shared" si="131"/>
        <v>24</v>
      </c>
      <c r="D268" s="8"/>
      <c r="E268" s="49" t="str">
        <f t="shared" si="132"/>
        <v>Du</v>
      </c>
      <c r="F268" s="48" t="s">
        <v>59</v>
      </c>
      <c r="G268" s="76"/>
      <c r="H268" s="76"/>
      <c r="I268" s="49"/>
      <c r="J268" s="49"/>
      <c r="K268" s="50">
        <f t="shared" ca="1" si="133"/>
        <v>0</v>
      </c>
      <c r="L268" s="50">
        <f t="shared" si="126"/>
        <v>0</v>
      </c>
      <c r="M268" s="50">
        <f t="shared" si="127"/>
        <v>0</v>
      </c>
      <c r="N268" s="49">
        <f t="shared" ca="1" si="128"/>
        <v>0</v>
      </c>
      <c r="O268" s="51">
        <f t="shared" ca="1" si="129"/>
        <v>0</v>
      </c>
      <c r="P268" s="49">
        <f t="shared" si="134"/>
        <v>0</v>
      </c>
      <c r="Q268" s="49">
        <f t="shared" si="135"/>
        <v>0</v>
      </c>
      <c r="R268" s="49">
        <f t="shared" si="136"/>
        <v>0</v>
      </c>
      <c r="S268" s="49">
        <f t="shared" si="137"/>
        <v>0</v>
      </c>
      <c r="T268" s="49"/>
    </row>
    <row r="269" spans="1:20" hidden="1" x14ac:dyDescent="0.2">
      <c r="A269" s="30">
        <v>43003</v>
      </c>
      <c r="B269" s="67" t="str">
        <f t="shared" si="130"/>
        <v>Septembrie</v>
      </c>
      <c r="C269" s="8">
        <f t="shared" si="131"/>
        <v>25</v>
      </c>
      <c r="D269" s="8"/>
      <c r="E269" s="49" t="str">
        <f t="shared" si="132"/>
        <v>Lu</v>
      </c>
      <c r="F269" s="48" t="s">
        <v>59</v>
      </c>
      <c r="G269" s="76"/>
      <c r="H269" s="76"/>
      <c r="I269" s="49"/>
      <c r="J269" s="49"/>
      <c r="K269" s="50">
        <f t="shared" ca="1" si="133"/>
        <v>8</v>
      </c>
      <c r="L269" s="50">
        <f t="shared" si="126"/>
        <v>0</v>
      </c>
      <c r="M269" s="50">
        <f t="shared" si="127"/>
        <v>0</v>
      </c>
      <c r="N269" s="49">
        <f t="shared" ca="1" si="128"/>
        <v>0</v>
      </c>
      <c r="O269" s="51">
        <f t="shared" ca="1" si="129"/>
        <v>-8</v>
      </c>
      <c r="P269" s="49">
        <f t="shared" si="134"/>
        <v>0</v>
      </c>
      <c r="Q269" s="49">
        <f t="shared" si="135"/>
        <v>0</v>
      </c>
      <c r="R269" s="49">
        <f t="shared" si="136"/>
        <v>0</v>
      </c>
      <c r="S269" s="49">
        <f t="shared" si="137"/>
        <v>0</v>
      </c>
      <c r="T269" s="49"/>
    </row>
    <row r="270" spans="1:20" hidden="1" x14ac:dyDescent="0.2">
      <c r="A270" s="30">
        <v>43004</v>
      </c>
      <c r="B270" s="67" t="str">
        <f t="shared" si="130"/>
        <v>Septembrie</v>
      </c>
      <c r="C270" s="8">
        <f t="shared" si="131"/>
        <v>26</v>
      </c>
      <c r="D270" s="8"/>
      <c r="E270" s="49" t="str">
        <f t="shared" si="132"/>
        <v>Ma</v>
      </c>
      <c r="F270" s="48" t="s">
        <v>59</v>
      </c>
      <c r="G270" s="76"/>
      <c r="H270" s="76"/>
      <c r="I270" s="49"/>
      <c r="J270" s="49"/>
      <c r="K270" s="50">
        <f t="shared" ca="1" si="133"/>
        <v>8</v>
      </c>
      <c r="L270" s="50">
        <f t="shared" si="126"/>
        <v>0</v>
      </c>
      <c r="M270" s="50">
        <f t="shared" si="127"/>
        <v>0</v>
      </c>
      <c r="N270" s="49">
        <f t="shared" ca="1" si="128"/>
        <v>0</v>
      </c>
      <c r="O270" s="51">
        <f t="shared" ca="1" si="129"/>
        <v>-8</v>
      </c>
      <c r="P270" s="49">
        <f t="shared" si="134"/>
        <v>0</v>
      </c>
      <c r="Q270" s="49">
        <f t="shared" si="135"/>
        <v>0</v>
      </c>
      <c r="R270" s="49">
        <f t="shared" si="136"/>
        <v>0</v>
      </c>
      <c r="S270" s="49">
        <f t="shared" si="137"/>
        <v>0</v>
      </c>
      <c r="T270" s="49"/>
    </row>
    <row r="271" spans="1:20" hidden="1" x14ac:dyDescent="0.2">
      <c r="A271" s="30">
        <v>43005</v>
      </c>
      <c r="B271" s="67" t="str">
        <f t="shared" si="130"/>
        <v>Septembrie</v>
      </c>
      <c r="C271" s="8">
        <f t="shared" si="131"/>
        <v>27</v>
      </c>
      <c r="D271" s="8"/>
      <c r="E271" s="49" t="str">
        <f t="shared" si="132"/>
        <v>Mi</v>
      </c>
      <c r="F271" s="48" t="s">
        <v>59</v>
      </c>
      <c r="G271" s="49"/>
      <c r="H271" s="49"/>
      <c r="I271" s="49"/>
      <c r="J271" s="49"/>
      <c r="K271" s="50">
        <f t="shared" ca="1" si="133"/>
        <v>8</v>
      </c>
      <c r="L271" s="50">
        <f t="shared" si="126"/>
        <v>0</v>
      </c>
      <c r="M271" s="50">
        <f t="shared" si="127"/>
        <v>0</v>
      </c>
      <c r="N271" s="49">
        <f t="shared" ca="1" si="128"/>
        <v>0</v>
      </c>
      <c r="O271" s="51">
        <f t="shared" ca="1" si="129"/>
        <v>-8</v>
      </c>
      <c r="P271" s="49">
        <f t="shared" si="134"/>
        <v>0</v>
      </c>
      <c r="Q271" s="49">
        <f t="shared" si="135"/>
        <v>0</v>
      </c>
      <c r="R271" s="49">
        <f t="shared" si="136"/>
        <v>0</v>
      </c>
      <c r="S271" s="49">
        <f t="shared" si="137"/>
        <v>0</v>
      </c>
      <c r="T271" s="49"/>
    </row>
    <row r="272" spans="1:20" hidden="1" x14ac:dyDescent="0.2">
      <c r="A272" s="30">
        <v>43006</v>
      </c>
      <c r="B272" s="67" t="str">
        <f t="shared" si="130"/>
        <v>Septembrie</v>
      </c>
      <c r="C272" s="8">
        <f t="shared" si="131"/>
        <v>28</v>
      </c>
      <c r="D272" s="8"/>
      <c r="E272" s="49" t="str">
        <f t="shared" si="132"/>
        <v>Jo</v>
      </c>
      <c r="F272" s="48" t="s">
        <v>59</v>
      </c>
      <c r="G272" s="49"/>
      <c r="H272" s="49"/>
      <c r="I272" s="49"/>
      <c r="J272" s="49"/>
      <c r="K272" s="50">
        <f t="shared" ca="1" si="133"/>
        <v>8</v>
      </c>
      <c r="L272" s="50">
        <f t="shared" si="126"/>
        <v>0</v>
      </c>
      <c r="M272" s="50">
        <f t="shared" si="127"/>
        <v>0</v>
      </c>
      <c r="N272" s="49">
        <f t="shared" ca="1" si="128"/>
        <v>0</v>
      </c>
      <c r="O272" s="51">
        <f t="shared" ca="1" si="129"/>
        <v>-8</v>
      </c>
      <c r="P272" s="49">
        <f t="shared" si="134"/>
        <v>0</v>
      </c>
      <c r="Q272" s="49">
        <f t="shared" si="135"/>
        <v>0</v>
      </c>
      <c r="R272" s="49">
        <f t="shared" si="136"/>
        <v>0</v>
      </c>
      <c r="S272" s="49">
        <f t="shared" si="137"/>
        <v>0</v>
      </c>
      <c r="T272" s="49"/>
    </row>
    <row r="273" spans="1:20" hidden="1" x14ac:dyDescent="0.2">
      <c r="A273" s="30">
        <v>43007</v>
      </c>
      <c r="B273" s="67" t="str">
        <f t="shared" si="130"/>
        <v>Septembrie</v>
      </c>
      <c r="C273" s="8">
        <f t="shared" si="131"/>
        <v>29</v>
      </c>
      <c r="D273" s="8"/>
      <c r="E273" s="49" t="str">
        <f t="shared" si="132"/>
        <v>Vi</v>
      </c>
      <c r="F273" s="48" t="s">
        <v>59</v>
      </c>
      <c r="G273" s="49"/>
      <c r="H273" s="49"/>
      <c r="I273" s="49"/>
      <c r="J273" s="49"/>
      <c r="K273" s="50">
        <f t="shared" ca="1" si="133"/>
        <v>8</v>
      </c>
      <c r="L273" s="50">
        <f t="shared" si="126"/>
        <v>0</v>
      </c>
      <c r="M273" s="50">
        <f t="shared" si="127"/>
        <v>0</v>
      </c>
      <c r="N273" s="49">
        <f t="shared" ca="1" si="128"/>
        <v>0</v>
      </c>
      <c r="O273" s="51">
        <f t="shared" ca="1" si="129"/>
        <v>-8</v>
      </c>
      <c r="P273" s="49">
        <f t="shared" si="134"/>
        <v>0</v>
      </c>
      <c r="Q273" s="49">
        <f t="shared" si="135"/>
        <v>0</v>
      </c>
      <c r="R273" s="49">
        <f t="shared" si="136"/>
        <v>0</v>
      </c>
      <c r="S273" s="49">
        <f t="shared" si="137"/>
        <v>0</v>
      </c>
      <c r="T273" s="49"/>
    </row>
    <row r="274" spans="1:20" hidden="1" x14ac:dyDescent="0.2">
      <c r="A274" s="30">
        <v>43008</v>
      </c>
      <c r="B274" s="67" t="str">
        <f t="shared" si="130"/>
        <v>Septembrie</v>
      </c>
      <c r="C274" s="8">
        <f t="shared" si="131"/>
        <v>30</v>
      </c>
      <c r="D274" s="8"/>
      <c r="E274" s="49" t="str">
        <f t="shared" si="132"/>
        <v>Sa</v>
      </c>
      <c r="F274" s="48" t="s">
        <v>59</v>
      </c>
      <c r="G274" s="76"/>
      <c r="H274" s="76"/>
      <c r="I274" s="49"/>
      <c r="J274" s="49"/>
      <c r="K274" s="50">
        <f t="shared" ca="1" si="133"/>
        <v>0</v>
      </c>
      <c r="L274" s="50">
        <f t="shared" si="126"/>
        <v>0</v>
      </c>
      <c r="M274" s="50">
        <f t="shared" si="127"/>
        <v>0</v>
      </c>
      <c r="N274" s="49">
        <f t="shared" ca="1" si="128"/>
        <v>0</v>
      </c>
      <c r="O274" s="51">
        <f t="shared" ca="1" si="129"/>
        <v>0</v>
      </c>
      <c r="P274" s="49">
        <f t="shared" si="134"/>
        <v>0</v>
      </c>
      <c r="Q274" s="49">
        <f t="shared" si="135"/>
        <v>0</v>
      </c>
      <c r="R274" s="49">
        <f t="shared" si="136"/>
        <v>0</v>
      </c>
      <c r="S274" s="49">
        <f t="shared" si="137"/>
        <v>0</v>
      </c>
      <c r="T274" s="49"/>
    </row>
    <row r="275" spans="1:20" hidden="1" x14ac:dyDescent="0.2">
      <c r="A275" s="30">
        <v>43009</v>
      </c>
      <c r="B275" s="67" t="str">
        <f t="shared" si="130"/>
        <v>Octombrie</v>
      </c>
      <c r="C275" s="8">
        <f t="shared" si="131"/>
        <v>1</v>
      </c>
      <c r="D275" s="8"/>
      <c r="E275" s="49" t="str">
        <f t="shared" si="132"/>
        <v>Du</v>
      </c>
      <c r="F275" s="48" t="s">
        <v>59</v>
      </c>
      <c r="G275" s="76"/>
      <c r="H275" s="76"/>
      <c r="I275" s="49"/>
      <c r="J275" s="49"/>
      <c r="K275" s="50">
        <f t="shared" ca="1" si="133"/>
        <v>0</v>
      </c>
      <c r="L275" s="50">
        <f t="shared" si="126"/>
        <v>0</v>
      </c>
      <c r="M275" s="50">
        <f t="shared" si="127"/>
        <v>0</v>
      </c>
      <c r="N275" s="49">
        <f t="shared" ca="1" si="128"/>
        <v>0</v>
      </c>
      <c r="O275" s="51">
        <f t="shared" ca="1" si="129"/>
        <v>0</v>
      </c>
      <c r="P275" s="49">
        <f t="shared" si="134"/>
        <v>0</v>
      </c>
      <c r="Q275" s="49">
        <f t="shared" si="135"/>
        <v>0</v>
      </c>
      <c r="R275" s="49">
        <f t="shared" si="136"/>
        <v>0</v>
      </c>
      <c r="S275" s="49">
        <f t="shared" si="137"/>
        <v>0</v>
      </c>
      <c r="T275" s="49"/>
    </row>
    <row r="276" spans="1:20" hidden="1" x14ac:dyDescent="0.2">
      <c r="A276" s="30">
        <v>43010</v>
      </c>
      <c r="B276" s="67" t="str">
        <f t="shared" si="130"/>
        <v>Octombrie</v>
      </c>
      <c r="C276" s="8">
        <f t="shared" si="131"/>
        <v>2</v>
      </c>
      <c r="D276" s="8"/>
      <c r="E276" s="49" t="str">
        <f t="shared" si="132"/>
        <v>Lu</v>
      </c>
      <c r="F276" s="48" t="s">
        <v>59</v>
      </c>
      <c r="G276" s="76"/>
      <c r="H276" s="76"/>
      <c r="I276" s="49"/>
      <c r="J276" s="49"/>
      <c r="K276" s="50">
        <f t="shared" ca="1" si="133"/>
        <v>8</v>
      </c>
      <c r="L276" s="50">
        <f t="shared" si="126"/>
        <v>0</v>
      </c>
      <c r="M276" s="50">
        <f t="shared" si="127"/>
        <v>0</v>
      </c>
      <c r="N276" s="49">
        <f t="shared" ca="1" si="128"/>
        <v>0</v>
      </c>
      <c r="O276" s="51">
        <f t="shared" ca="1" si="129"/>
        <v>-8</v>
      </c>
      <c r="P276" s="49">
        <f t="shared" si="134"/>
        <v>0</v>
      </c>
      <c r="Q276" s="49">
        <f t="shared" si="135"/>
        <v>0</v>
      </c>
      <c r="R276" s="49">
        <f t="shared" si="136"/>
        <v>0</v>
      </c>
      <c r="S276" s="49">
        <f t="shared" si="137"/>
        <v>0</v>
      </c>
      <c r="T276" s="49"/>
    </row>
    <row r="277" spans="1:20" hidden="1" x14ac:dyDescent="0.2">
      <c r="A277" s="30">
        <v>43011</v>
      </c>
      <c r="B277" s="67" t="str">
        <f t="shared" si="130"/>
        <v>Octombrie</v>
      </c>
      <c r="C277" s="8">
        <f t="shared" si="131"/>
        <v>3</v>
      </c>
      <c r="D277" s="8"/>
      <c r="E277" s="49" t="str">
        <f t="shared" si="132"/>
        <v>Ma</v>
      </c>
      <c r="F277" s="48" t="s">
        <v>59</v>
      </c>
      <c r="G277" s="76"/>
      <c r="H277" s="76"/>
      <c r="I277" s="49"/>
      <c r="J277" s="49"/>
      <c r="K277" s="50">
        <f t="shared" ca="1" si="133"/>
        <v>8</v>
      </c>
      <c r="L277" s="50">
        <f t="shared" si="126"/>
        <v>0</v>
      </c>
      <c r="M277" s="50">
        <f t="shared" si="127"/>
        <v>0</v>
      </c>
      <c r="N277" s="49">
        <f t="shared" ca="1" si="128"/>
        <v>0</v>
      </c>
      <c r="O277" s="51">
        <f t="shared" ca="1" si="129"/>
        <v>-8</v>
      </c>
      <c r="P277" s="49">
        <f t="shared" si="134"/>
        <v>0</v>
      </c>
      <c r="Q277" s="49">
        <f t="shared" si="135"/>
        <v>0</v>
      </c>
      <c r="R277" s="49">
        <f t="shared" si="136"/>
        <v>0</v>
      </c>
      <c r="S277" s="49">
        <f t="shared" si="137"/>
        <v>0</v>
      </c>
      <c r="T277" s="49"/>
    </row>
    <row r="278" spans="1:20" hidden="1" x14ac:dyDescent="0.2">
      <c r="A278" s="30">
        <v>43012</v>
      </c>
      <c r="B278" s="67" t="str">
        <f t="shared" si="130"/>
        <v>Octombrie</v>
      </c>
      <c r="C278" s="8">
        <f t="shared" si="131"/>
        <v>4</v>
      </c>
      <c r="D278" s="8"/>
      <c r="E278" s="49" t="str">
        <f t="shared" si="132"/>
        <v>Mi</v>
      </c>
      <c r="F278" s="48" t="s">
        <v>59</v>
      </c>
      <c r="G278" s="49"/>
      <c r="H278" s="49"/>
      <c r="I278" s="49"/>
      <c r="J278" s="49"/>
      <c r="K278" s="50">
        <f t="shared" ca="1" si="133"/>
        <v>8</v>
      </c>
      <c r="L278" s="50">
        <f t="shared" si="126"/>
        <v>0</v>
      </c>
      <c r="M278" s="50">
        <f t="shared" si="127"/>
        <v>0</v>
      </c>
      <c r="N278" s="49">
        <f t="shared" ca="1" si="128"/>
        <v>0</v>
      </c>
      <c r="O278" s="51">
        <f t="shared" ca="1" si="129"/>
        <v>-8</v>
      </c>
      <c r="P278" s="49">
        <f t="shared" si="134"/>
        <v>0</v>
      </c>
      <c r="Q278" s="49">
        <f t="shared" si="135"/>
        <v>0</v>
      </c>
      <c r="R278" s="49">
        <f t="shared" si="136"/>
        <v>0</v>
      </c>
      <c r="S278" s="49">
        <f t="shared" si="137"/>
        <v>0</v>
      </c>
      <c r="T278" s="49"/>
    </row>
    <row r="279" spans="1:20" hidden="1" x14ac:dyDescent="0.2">
      <c r="A279" s="30">
        <v>43013</v>
      </c>
      <c r="B279" s="67" t="str">
        <f t="shared" si="130"/>
        <v>Octombrie</v>
      </c>
      <c r="C279" s="8">
        <f t="shared" si="131"/>
        <v>5</v>
      </c>
      <c r="D279" s="8"/>
      <c r="E279" s="49" t="str">
        <f t="shared" si="132"/>
        <v>Jo</v>
      </c>
      <c r="F279" s="48" t="s">
        <v>59</v>
      </c>
      <c r="G279" s="49"/>
      <c r="H279" s="49"/>
      <c r="I279" s="49"/>
      <c r="J279" s="49"/>
      <c r="K279" s="50">
        <f t="shared" ca="1" si="133"/>
        <v>8</v>
      </c>
      <c r="L279" s="50">
        <f t="shared" si="126"/>
        <v>0</v>
      </c>
      <c r="M279" s="50">
        <f t="shared" si="127"/>
        <v>0</v>
      </c>
      <c r="N279" s="49">
        <f t="shared" ca="1" si="128"/>
        <v>0</v>
      </c>
      <c r="O279" s="51">
        <f t="shared" ca="1" si="129"/>
        <v>-8</v>
      </c>
      <c r="P279" s="49">
        <f t="shared" si="134"/>
        <v>0</v>
      </c>
      <c r="Q279" s="49">
        <f t="shared" si="135"/>
        <v>0</v>
      </c>
      <c r="R279" s="49">
        <f t="shared" si="136"/>
        <v>0</v>
      </c>
      <c r="S279" s="49">
        <f t="shared" si="137"/>
        <v>0</v>
      </c>
      <c r="T279" s="49"/>
    </row>
    <row r="280" spans="1:20" hidden="1" x14ac:dyDescent="0.2">
      <c r="A280" s="30">
        <v>43014</v>
      </c>
      <c r="B280" s="67" t="str">
        <f t="shared" si="130"/>
        <v>Octombrie</v>
      </c>
      <c r="C280" s="8">
        <f t="shared" ref="C280:C300" si="138">DAY($A280)</f>
        <v>6</v>
      </c>
      <c r="D280" s="8"/>
      <c r="E280" s="49" t="str">
        <f t="shared" si="132"/>
        <v>Vi</v>
      </c>
      <c r="F280" s="48" t="s">
        <v>59</v>
      </c>
      <c r="G280" s="76"/>
      <c r="H280" s="76"/>
      <c r="I280" s="49"/>
      <c r="J280" s="49"/>
      <c r="K280" s="50">
        <f t="shared" ca="1" si="133"/>
        <v>8</v>
      </c>
      <c r="L280" s="50">
        <f t="shared" si="126"/>
        <v>0</v>
      </c>
      <c r="M280" s="50">
        <f t="shared" si="127"/>
        <v>0</v>
      </c>
      <c r="N280" s="49">
        <f t="shared" ca="1" si="128"/>
        <v>0</v>
      </c>
      <c r="O280" s="51">
        <f t="shared" ca="1" si="129"/>
        <v>-8</v>
      </c>
      <c r="P280" s="49">
        <f t="shared" ref="P280:P300" si="139">IF($I280=P$1,1,0)</f>
        <v>0</v>
      </c>
      <c r="Q280" s="49">
        <f t="shared" ref="Q280:Q300" si="140">IF($I280=Q$1,1,0)</f>
        <v>0</v>
      </c>
      <c r="R280" s="49">
        <f t="shared" ref="R280:R300" si="141">IF($I280=R$1,1,0)</f>
        <v>0</v>
      </c>
      <c r="S280" s="49">
        <f t="shared" ref="S280:S300" si="142">IF($I280=S$1,1,0)</f>
        <v>0</v>
      </c>
      <c r="T280" s="49"/>
    </row>
    <row r="281" spans="1:20" hidden="1" x14ac:dyDescent="0.2">
      <c r="A281" s="30">
        <v>43015</v>
      </c>
      <c r="B281" s="67" t="str">
        <f t="shared" si="130"/>
        <v>Octombrie</v>
      </c>
      <c r="C281" s="8">
        <f t="shared" si="138"/>
        <v>7</v>
      </c>
      <c r="D281" s="8"/>
      <c r="E281" s="49" t="str">
        <f t="shared" si="132"/>
        <v>Sa</v>
      </c>
      <c r="F281" s="48" t="s">
        <v>59</v>
      </c>
      <c r="G281" s="76"/>
      <c r="H281" s="76"/>
      <c r="I281" s="49"/>
      <c r="J281" s="49"/>
      <c r="K281" s="50">
        <f t="shared" ca="1" si="133"/>
        <v>0</v>
      </c>
      <c r="L281" s="50">
        <f t="shared" si="126"/>
        <v>0</v>
      </c>
      <c r="M281" s="50">
        <f t="shared" si="127"/>
        <v>0</v>
      </c>
      <c r="N281" s="49">
        <f t="shared" ca="1" si="128"/>
        <v>0</v>
      </c>
      <c r="O281" s="51">
        <f t="shared" ca="1" si="129"/>
        <v>0</v>
      </c>
      <c r="P281" s="49">
        <f t="shared" si="139"/>
        <v>0</v>
      </c>
      <c r="Q281" s="49">
        <f t="shared" si="140"/>
        <v>0</v>
      </c>
      <c r="R281" s="49">
        <f t="shared" si="141"/>
        <v>0</v>
      </c>
      <c r="S281" s="49">
        <f t="shared" si="142"/>
        <v>0</v>
      </c>
      <c r="T281" s="49"/>
    </row>
    <row r="282" spans="1:20" hidden="1" x14ac:dyDescent="0.2">
      <c r="A282" s="30">
        <v>43016</v>
      </c>
      <c r="B282" s="67" t="str">
        <f t="shared" si="130"/>
        <v>Octombrie</v>
      </c>
      <c r="C282" s="8">
        <f t="shared" si="138"/>
        <v>8</v>
      </c>
      <c r="D282" s="8"/>
      <c r="E282" s="49" t="str">
        <f t="shared" si="132"/>
        <v>Du</v>
      </c>
      <c r="F282" s="48" t="s">
        <v>59</v>
      </c>
      <c r="G282" s="49"/>
      <c r="H282" s="49"/>
      <c r="I282" s="49"/>
      <c r="J282" s="49"/>
      <c r="K282" s="50">
        <f t="shared" ca="1" si="133"/>
        <v>0</v>
      </c>
      <c r="L282" s="50">
        <f t="shared" si="126"/>
        <v>0</v>
      </c>
      <c r="M282" s="50">
        <f t="shared" si="127"/>
        <v>0</v>
      </c>
      <c r="N282" s="49">
        <f t="shared" ca="1" si="128"/>
        <v>0</v>
      </c>
      <c r="O282" s="51">
        <f t="shared" ca="1" si="129"/>
        <v>0</v>
      </c>
      <c r="P282" s="49">
        <f t="shared" si="139"/>
        <v>0</v>
      </c>
      <c r="Q282" s="49">
        <f t="shared" si="140"/>
        <v>0</v>
      </c>
      <c r="R282" s="49">
        <f t="shared" si="141"/>
        <v>0</v>
      </c>
      <c r="S282" s="49">
        <f t="shared" si="142"/>
        <v>0</v>
      </c>
      <c r="T282" s="49"/>
    </row>
    <row r="283" spans="1:20" hidden="1" x14ac:dyDescent="0.2">
      <c r="A283" s="30">
        <v>43017</v>
      </c>
      <c r="B283" s="67" t="str">
        <f t="shared" si="130"/>
        <v>Octombrie</v>
      </c>
      <c r="C283" s="8">
        <f t="shared" si="138"/>
        <v>9</v>
      </c>
      <c r="D283" s="8"/>
      <c r="E283" s="49" t="str">
        <f t="shared" si="132"/>
        <v>Lu</v>
      </c>
      <c r="F283" s="48" t="s">
        <v>59</v>
      </c>
      <c r="G283" s="49"/>
      <c r="H283" s="49"/>
      <c r="I283" s="49"/>
      <c r="J283" s="49"/>
      <c r="K283" s="50">
        <f t="shared" ca="1" si="133"/>
        <v>8</v>
      </c>
      <c r="L283" s="50">
        <f t="shared" si="126"/>
        <v>0</v>
      </c>
      <c r="M283" s="50">
        <f t="shared" si="127"/>
        <v>0</v>
      </c>
      <c r="N283" s="49">
        <f t="shared" ca="1" si="128"/>
        <v>0</v>
      </c>
      <c r="O283" s="51">
        <f t="shared" ca="1" si="129"/>
        <v>-8</v>
      </c>
      <c r="P283" s="49">
        <f t="shared" si="139"/>
        <v>0</v>
      </c>
      <c r="Q283" s="49">
        <f t="shared" si="140"/>
        <v>0</v>
      </c>
      <c r="R283" s="49">
        <f t="shared" si="141"/>
        <v>0</v>
      </c>
      <c r="S283" s="49">
        <f t="shared" si="142"/>
        <v>0</v>
      </c>
      <c r="T283" s="49"/>
    </row>
    <row r="284" spans="1:20" hidden="1" x14ac:dyDescent="0.2">
      <c r="A284" s="30">
        <v>43018</v>
      </c>
      <c r="B284" s="67" t="str">
        <f t="shared" si="130"/>
        <v>Octombrie</v>
      </c>
      <c r="C284" s="8">
        <f t="shared" si="138"/>
        <v>10</v>
      </c>
      <c r="D284" s="8"/>
      <c r="E284" s="49" t="str">
        <f t="shared" si="132"/>
        <v>Ma</v>
      </c>
      <c r="F284" s="48" t="s">
        <v>59</v>
      </c>
      <c r="G284" s="49"/>
      <c r="H284" s="49"/>
      <c r="I284" s="49"/>
      <c r="J284" s="49"/>
      <c r="K284" s="50">
        <f t="shared" ca="1" si="133"/>
        <v>8</v>
      </c>
      <c r="L284" s="50">
        <f t="shared" si="126"/>
        <v>0</v>
      </c>
      <c r="M284" s="50">
        <f t="shared" si="127"/>
        <v>0</v>
      </c>
      <c r="N284" s="49">
        <f t="shared" ca="1" si="128"/>
        <v>0</v>
      </c>
      <c r="O284" s="51">
        <f t="shared" ca="1" si="129"/>
        <v>-8</v>
      </c>
      <c r="P284" s="49">
        <f t="shared" si="139"/>
        <v>0</v>
      </c>
      <c r="Q284" s="49">
        <f t="shared" si="140"/>
        <v>0</v>
      </c>
      <c r="R284" s="49">
        <f t="shared" si="141"/>
        <v>0</v>
      </c>
      <c r="S284" s="49">
        <f t="shared" si="142"/>
        <v>0</v>
      </c>
      <c r="T284" s="49"/>
    </row>
    <row r="285" spans="1:20" hidden="1" x14ac:dyDescent="0.2">
      <c r="A285" s="30">
        <v>43019</v>
      </c>
      <c r="B285" s="67" t="str">
        <f t="shared" si="130"/>
        <v>Octombrie</v>
      </c>
      <c r="C285" s="8">
        <f t="shared" si="138"/>
        <v>11</v>
      </c>
      <c r="D285" s="8"/>
      <c r="E285" s="49" t="str">
        <f t="shared" si="132"/>
        <v>Mi</v>
      </c>
      <c r="F285" s="48" t="s">
        <v>59</v>
      </c>
      <c r="G285" s="49"/>
      <c r="H285" s="49"/>
      <c r="I285" s="49"/>
      <c r="J285" s="49"/>
      <c r="K285" s="50">
        <f t="shared" ca="1" si="133"/>
        <v>8</v>
      </c>
      <c r="L285" s="50">
        <f t="shared" si="126"/>
        <v>0</v>
      </c>
      <c r="M285" s="50">
        <f t="shared" si="127"/>
        <v>0</v>
      </c>
      <c r="N285" s="49">
        <f t="shared" ca="1" si="128"/>
        <v>0</v>
      </c>
      <c r="O285" s="51">
        <f t="shared" ca="1" si="129"/>
        <v>-8</v>
      </c>
      <c r="P285" s="49">
        <f t="shared" si="139"/>
        <v>0</v>
      </c>
      <c r="Q285" s="49">
        <f t="shared" si="140"/>
        <v>0</v>
      </c>
      <c r="R285" s="49">
        <f t="shared" si="141"/>
        <v>0</v>
      </c>
      <c r="S285" s="49">
        <f t="shared" si="142"/>
        <v>0</v>
      </c>
      <c r="T285" s="49"/>
    </row>
    <row r="286" spans="1:20" hidden="1" x14ac:dyDescent="0.2">
      <c r="A286" s="30">
        <v>43020</v>
      </c>
      <c r="B286" s="67" t="str">
        <f t="shared" si="130"/>
        <v>Octombrie</v>
      </c>
      <c r="C286" s="8">
        <f t="shared" si="138"/>
        <v>12</v>
      </c>
      <c r="D286" s="8"/>
      <c r="E286" s="49" t="str">
        <f t="shared" si="132"/>
        <v>Jo</v>
      </c>
      <c r="F286" s="48" t="s">
        <v>59</v>
      </c>
      <c r="G286" s="49"/>
      <c r="H286" s="49"/>
      <c r="I286" s="49"/>
      <c r="J286" s="49"/>
      <c r="K286" s="50">
        <f t="shared" ca="1" si="133"/>
        <v>8</v>
      </c>
      <c r="L286" s="50">
        <f t="shared" si="126"/>
        <v>0</v>
      </c>
      <c r="M286" s="50">
        <f t="shared" si="127"/>
        <v>0</v>
      </c>
      <c r="N286" s="49">
        <f t="shared" ca="1" si="128"/>
        <v>0</v>
      </c>
      <c r="O286" s="51">
        <f t="shared" ca="1" si="129"/>
        <v>-8</v>
      </c>
      <c r="P286" s="49">
        <f t="shared" si="139"/>
        <v>0</v>
      </c>
      <c r="Q286" s="49">
        <f t="shared" si="140"/>
        <v>0</v>
      </c>
      <c r="R286" s="49">
        <f t="shared" si="141"/>
        <v>0</v>
      </c>
      <c r="S286" s="49">
        <f t="shared" si="142"/>
        <v>0</v>
      </c>
      <c r="T286" s="49"/>
    </row>
    <row r="287" spans="1:20" hidden="1" x14ac:dyDescent="0.2">
      <c r="A287" s="30">
        <v>43021</v>
      </c>
      <c r="B287" s="67" t="str">
        <f t="shared" si="130"/>
        <v>Octombrie</v>
      </c>
      <c r="C287" s="8">
        <f t="shared" si="138"/>
        <v>13</v>
      </c>
      <c r="D287" s="8"/>
      <c r="E287" s="49" t="str">
        <f t="shared" si="132"/>
        <v>Vi</v>
      </c>
      <c r="F287" s="48" t="s">
        <v>59</v>
      </c>
      <c r="G287" s="49"/>
      <c r="H287" s="49"/>
      <c r="I287" s="49"/>
      <c r="J287" s="49"/>
      <c r="K287" s="50">
        <f t="shared" ca="1" si="133"/>
        <v>8</v>
      </c>
      <c r="L287" s="50">
        <f t="shared" si="126"/>
        <v>0</v>
      </c>
      <c r="M287" s="50">
        <f t="shared" si="127"/>
        <v>0</v>
      </c>
      <c r="N287" s="49">
        <f t="shared" ca="1" si="128"/>
        <v>0</v>
      </c>
      <c r="O287" s="51">
        <f t="shared" ca="1" si="129"/>
        <v>-8</v>
      </c>
      <c r="P287" s="49">
        <f t="shared" si="139"/>
        <v>0</v>
      </c>
      <c r="Q287" s="49">
        <f t="shared" si="140"/>
        <v>0</v>
      </c>
      <c r="R287" s="49">
        <f t="shared" si="141"/>
        <v>0</v>
      </c>
      <c r="S287" s="49">
        <f t="shared" si="142"/>
        <v>0</v>
      </c>
      <c r="T287" s="49"/>
    </row>
    <row r="288" spans="1:20" hidden="1" x14ac:dyDescent="0.2">
      <c r="A288" s="30">
        <v>43022</v>
      </c>
      <c r="B288" s="67" t="str">
        <f t="shared" si="130"/>
        <v>Octombrie</v>
      </c>
      <c r="C288" s="8">
        <f t="shared" si="138"/>
        <v>14</v>
      </c>
      <c r="D288" s="8"/>
      <c r="E288" s="49" t="str">
        <f t="shared" si="132"/>
        <v>Sa</v>
      </c>
      <c r="F288" s="48" t="s">
        <v>59</v>
      </c>
      <c r="G288" s="49"/>
      <c r="H288" s="49"/>
      <c r="I288" s="49"/>
      <c r="J288" s="49"/>
      <c r="K288" s="50">
        <f t="shared" ca="1" si="133"/>
        <v>0</v>
      </c>
      <c r="L288" s="50">
        <f t="shared" si="126"/>
        <v>0</v>
      </c>
      <c r="M288" s="50">
        <f t="shared" si="127"/>
        <v>0</v>
      </c>
      <c r="N288" s="49">
        <f t="shared" ca="1" si="128"/>
        <v>0</v>
      </c>
      <c r="O288" s="51">
        <f t="shared" ca="1" si="129"/>
        <v>0</v>
      </c>
      <c r="P288" s="49">
        <f t="shared" si="139"/>
        <v>0</v>
      </c>
      <c r="Q288" s="49">
        <f t="shared" si="140"/>
        <v>0</v>
      </c>
      <c r="R288" s="49">
        <f t="shared" si="141"/>
        <v>0</v>
      </c>
      <c r="S288" s="49">
        <f t="shared" si="142"/>
        <v>0</v>
      </c>
      <c r="T288" s="49"/>
    </row>
    <row r="289" spans="1:20" hidden="1" x14ac:dyDescent="0.2">
      <c r="A289" s="30">
        <v>43023</v>
      </c>
      <c r="B289" s="67" t="str">
        <f t="shared" si="130"/>
        <v>Octombrie</v>
      </c>
      <c r="C289" s="8">
        <f t="shared" si="138"/>
        <v>15</v>
      </c>
      <c r="D289" s="8"/>
      <c r="E289" s="49" t="str">
        <f t="shared" si="132"/>
        <v>Du</v>
      </c>
      <c r="F289" s="48" t="s">
        <v>59</v>
      </c>
      <c r="G289" s="49"/>
      <c r="H289" s="49"/>
      <c r="I289" s="49"/>
      <c r="J289" s="49"/>
      <c r="K289" s="50">
        <f t="shared" ca="1" si="133"/>
        <v>0</v>
      </c>
      <c r="L289" s="50">
        <f t="shared" si="126"/>
        <v>0</v>
      </c>
      <c r="M289" s="50">
        <f t="shared" si="127"/>
        <v>0</v>
      </c>
      <c r="N289" s="49">
        <f t="shared" ca="1" si="128"/>
        <v>0</v>
      </c>
      <c r="O289" s="51">
        <f t="shared" ca="1" si="129"/>
        <v>0</v>
      </c>
      <c r="P289" s="49">
        <f t="shared" si="139"/>
        <v>0</v>
      </c>
      <c r="Q289" s="49">
        <f t="shared" si="140"/>
        <v>0</v>
      </c>
      <c r="R289" s="49">
        <f t="shared" si="141"/>
        <v>0</v>
      </c>
      <c r="S289" s="49">
        <f t="shared" si="142"/>
        <v>0</v>
      </c>
      <c r="T289" s="49"/>
    </row>
    <row r="290" spans="1:20" hidden="1" x14ac:dyDescent="0.2">
      <c r="A290" s="30">
        <v>43024</v>
      </c>
      <c r="B290" s="67" t="str">
        <f t="shared" si="130"/>
        <v>Octombrie</v>
      </c>
      <c r="C290" s="8">
        <f t="shared" si="138"/>
        <v>16</v>
      </c>
      <c r="D290" s="8"/>
      <c r="E290" s="49" t="str">
        <f t="shared" si="132"/>
        <v>Lu</v>
      </c>
      <c r="F290" s="48" t="s">
        <v>59</v>
      </c>
      <c r="G290" s="49"/>
      <c r="H290" s="49"/>
      <c r="I290" s="49"/>
      <c r="J290" s="49"/>
      <c r="K290" s="50">
        <f t="shared" ca="1" si="133"/>
        <v>8</v>
      </c>
      <c r="L290" s="50">
        <f t="shared" si="126"/>
        <v>0</v>
      </c>
      <c r="M290" s="50">
        <f t="shared" si="127"/>
        <v>0</v>
      </c>
      <c r="N290" s="49">
        <f t="shared" ca="1" si="128"/>
        <v>0</v>
      </c>
      <c r="O290" s="51">
        <f t="shared" ca="1" si="129"/>
        <v>-8</v>
      </c>
      <c r="P290" s="49">
        <f t="shared" si="139"/>
        <v>0</v>
      </c>
      <c r="Q290" s="49">
        <f t="shared" si="140"/>
        <v>0</v>
      </c>
      <c r="R290" s="49">
        <f t="shared" si="141"/>
        <v>0</v>
      </c>
      <c r="S290" s="49">
        <f t="shared" si="142"/>
        <v>0</v>
      </c>
      <c r="T290" s="49"/>
    </row>
    <row r="291" spans="1:20" hidden="1" x14ac:dyDescent="0.2">
      <c r="A291" s="30">
        <v>43025</v>
      </c>
      <c r="B291" s="67" t="str">
        <f t="shared" ref="B291:B322" si="143">INDEX(luni,MONTH($A291))</f>
        <v>Octombrie</v>
      </c>
      <c r="C291" s="8">
        <f t="shared" si="138"/>
        <v>17</v>
      </c>
      <c r="D291" s="8"/>
      <c r="E291" s="49" t="str">
        <f t="shared" ref="E291:E322" si="144">IF(LEN($A291)=0,"",LEFT(INDEX(zile,WEEKDAY($A291,2)),2))</f>
        <v>Ma</v>
      </c>
      <c r="F291" s="48" t="s">
        <v>59</v>
      </c>
      <c r="G291" s="49"/>
      <c r="H291" s="49"/>
      <c r="I291" s="49"/>
      <c r="J291" s="49"/>
      <c r="K291" s="50">
        <f t="shared" ref="K291:K322" ca="1" si="145">INDEX(salariati,MATCH($F291,INDEX(salariati,,1),0),2)*NOT(OR($E291=LEFT(INDEX(zile,6),2),$E291=LEFT(INDEX(zile,7),2),ISNUMBER(MATCH($A291,sarbatori,0)),$I291="CO"))</f>
        <v>8</v>
      </c>
      <c r="L291" s="50">
        <f t="shared" si="126"/>
        <v>0</v>
      </c>
      <c r="M291" s="50">
        <f t="shared" si="127"/>
        <v>0</v>
      </c>
      <c r="N291" s="49">
        <f t="shared" ca="1" si="128"/>
        <v>0</v>
      </c>
      <c r="O291" s="51">
        <f t="shared" ca="1" si="129"/>
        <v>-8</v>
      </c>
      <c r="P291" s="49">
        <f t="shared" si="139"/>
        <v>0</v>
      </c>
      <c r="Q291" s="49">
        <f t="shared" si="140"/>
        <v>0</v>
      </c>
      <c r="R291" s="49">
        <f t="shared" si="141"/>
        <v>0</v>
      </c>
      <c r="S291" s="49">
        <f t="shared" si="142"/>
        <v>0</v>
      </c>
      <c r="T291" s="49"/>
    </row>
    <row r="292" spans="1:20" hidden="1" x14ac:dyDescent="0.2">
      <c r="A292" s="30">
        <v>43026</v>
      </c>
      <c r="B292" s="67" t="str">
        <f t="shared" si="143"/>
        <v>Octombrie</v>
      </c>
      <c r="C292" s="8">
        <f t="shared" si="138"/>
        <v>18</v>
      </c>
      <c r="D292" s="8"/>
      <c r="E292" s="49" t="str">
        <f t="shared" si="144"/>
        <v>Mi</v>
      </c>
      <c r="F292" s="48" t="s">
        <v>59</v>
      </c>
      <c r="G292" s="49"/>
      <c r="H292" s="49"/>
      <c r="I292" s="49"/>
      <c r="J292" s="49"/>
      <c r="K292" s="50">
        <f t="shared" ca="1" si="145"/>
        <v>8</v>
      </c>
      <c r="L292" s="50">
        <f t="shared" si="126"/>
        <v>0</v>
      </c>
      <c r="M292" s="50">
        <f t="shared" si="127"/>
        <v>0</v>
      </c>
      <c r="N292" s="49">
        <f t="shared" ca="1" si="128"/>
        <v>0</v>
      </c>
      <c r="O292" s="51">
        <f t="shared" ca="1" si="129"/>
        <v>-8</v>
      </c>
      <c r="P292" s="49">
        <f t="shared" si="139"/>
        <v>0</v>
      </c>
      <c r="Q292" s="49">
        <f t="shared" si="140"/>
        <v>0</v>
      </c>
      <c r="R292" s="49">
        <f t="shared" si="141"/>
        <v>0</v>
      </c>
      <c r="S292" s="49">
        <f t="shared" si="142"/>
        <v>0</v>
      </c>
      <c r="T292" s="49"/>
    </row>
    <row r="293" spans="1:20" hidden="1" x14ac:dyDescent="0.2">
      <c r="A293" s="30">
        <v>43027</v>
      </c>
      <c r="B293" s="67" t="str">
        <f t="shared" si="143"/>
        <v>Octombrie</v>
      </c>
      <c r="C293" s="8">
        <f t="shared" si="138"/>
        <v>19</v>
      </c>
      <c r="D293" s="8"/>
      <c r="E293" s="49" t="str">
        <f t="shared" si="144"/>
        <v>Jo</v>
      </c>
      <c r="F293" s="48" t="s">
        <v>59</v>
      </c>
      <c r="G293" s="49"/>
      <c r="H293" s="49"/>
      <c r="I293" s="49"/>
      <c r="J293" s="49"/>
      <c r="K293" s="50">
        <f t="shared" ca="1" si="145"/>
        <v>8</v>
      </c>
      <c r="L293" s="50">
        <f t="shared" si="126"/>
        <v>0</v>
      </c>
      <c r="M293" s="50">
        <f t="shared" si="127"/>
        <v>0</v>
      </c>
      <c r="N293" s="49">
        <f t="shared" ca="1" si="128"/>
        <v>0</v>
      </c>
      <c r="O293" s="51">
        <f t="shared" ca="1" si="129"/>
        <v>-8</v>
      </c>
      <c r="P293" s="49">
        <f t="shared" si="139"/>
        <v>0</v>
      </c>
      <c r="Q293" s="49">
        <f t="shared" si="140"/>
        <v>0</v>
      </c>
      <c r="R293" s="49">
        <f t="shared" si="141"/>
        <v>0</v>
      </c>
      <c r="S293" s="49">
        <f t="shared" si="142"/>
        <v>0</v>
      </c>
      <c r="T293" s="49"/>
    </row>
    <row r="294" spans="1:20" hidden="1" x14ac:dyDescent="0.2">
      <c r="A294" s="30">
        <v>43028</v>
      </c>
      <c r="B294" s="67" t="str">
        <f t="shared" si="143"/>
        <v>Octombrie</v>
      </c>
      <c r="C294" s="8">
        <f t="shared" si="138"/>
        <v>20</v>
      </c>
      <c r="D294" s="8"/>
      <c r="E294" s="49" t="str">
        <f t="shared" si="144"/>
        <v>Vi</v>
      </c>
      <c r="F294" s="48" t="s">
        <v>59</v>
      </c>
      <c r="G294" s="49"/>
      <c r="H294" s="49"/>
      <c r="I294" s="49"/>
      <c r="J294" s="49"/>
      <c r="K294" s="50">
        <f t="shared" ca="1" si="145"/>
        <v>8</v>
      </c>
      <c r="L294" s="50">
        <f t="shared" si="126"/>
        <v>0</v>
      </c>
      <c r="M294" s="50">
        <f t="shared" si="127"/>
        <v>0</v>
      </c>
      <c r="N294" s="49">
        <f t="shared" ca="1" si="128"/>
        <v>0</v>
      </c>
      <c r="O294" s="51">
        <f t="shared" ca="1" si="129"/>
        <v>-8</v>
      </c>
      <c r="P294" s="49">
        <f t="shared" si="139"/>
        <v>0</v>
      </c>
      <c r="Q294" s="49">
        <f t="shared" si="140"/>
        <v>0</v>
      </c>
      <c r="R294" s="49">
        <f t="shared" si="141"/>
        <v>0</v>
      </c>
      <c r="S294" s="49">
        <f t="shared" si="142"/>
        <v>0</v>
      </c>
      <c r="T294" s="49"/>
    </row>
    <row r="295" spans="1:20" hidden="1" x14ac:dyDescent="0.2">
      <c r="A295" s="30">
        <v>43029</v>
      </c>
      <c r="B295" s="67" t="str">
        <f t="shared" si="143"/>
        <v>Octombrie</v>
      </c>
      <c r="C295" s="8">
        <f t="shared" si="138"/>
        <v>21</v>
      </c>
      <c r="D295" s="8"/>
      <c r="E295" s="49" t="str">
        <f t="shared" si="144"/>
        <v>Sa</v>
      </c>
      <c r="F295" s="48" t="s">
        <v>59</v>
      </c>
      <c r="G295" s="49"/>
      <c r="H295" s="49"/>
      <c r="I295" s="49"/>
      <c r="J295" s="49"/>
      <c r="K295" s="50">
        <f t="shared" ca="1" si="145"/>
        <v>0</v>
      </c>
      <c r="L295" s="50">
        <f t="shared" si="126"/>
        <v>0</v>
      </c>
      <c r="M295" s="50">
        <f t="shared" si="127"/>
        <v>0</v>
      </c>
      <c r="N295" s="49">
        <f t="shared" ca="1" si="128"/>
        <v>0</v>
      </c>
      <c r="O295" s="51">
        <f t="shared" ca="1" si="129"/>
        <v>0</v>
      </c>
      <c r="P295" s="49">
        <f t="shared" si="139"/>
        <v>0</v>
      </c>
      <c r="Q295" s="49">
        <f t="shared" si="140"/>
        <v>0</v>
      </c>
      <c r="R295" s="49">
        <f t="shared" si="141"/>
        <v>0</v>
      </c>
      <c r="S295" s="49">
        <f t="shared" si="142"/>
        <v>0</v>
      </c>
      <c r="T295" s="49"/>
    </row>
    <row r="296" spans="1:20" hidden="1" x14ac:dyDescent="0.2">
      <c r="A296" s="30">
        <v>43030</v>
      </c>
      <c r="B296" s="67" t="str">
        <f t="shared" si="143"/>
        <v>Octombrie</v>
      </c>
      <c r="C296" s="8">
        <f t="shared" si="138"/>
        <v>22</v>
      </c>
      <c r="D296" s="8"/>
      <c r="E296" s="49" t="str">
        <f t="shared" si="144"/>
        <v>Du</v>
      </c>
      <c r="F296" s="48" t="s">
        <v>59</v>
      </c>
      <c r="G296" s="49"/>
      <c r="H296" s="49"/>
      <c r="I296" s="49"/>
      <c r="J296" s="49"/>
      <c r="K296" s="50">
        <f t="shared" ca="1" si="145"/>
        <v>0</v>
      </c>
      <c r="L296" s="50">
        <f t="shared" si="126"/>
        <v>0</v>
      </c>
      <c r="M296" s="50">
        <f t="shared" si="127"/>
        <v>0</v>
      </c>
      <c r="N296" s="49">
        <f t="shared" ca="1" si="128"/>
        <v>0</v>
      </c>
      <c r="O296" s="51">
        <f t="shared" ca="1" si="129"/>
        <v>0</v>
      </c>
      <c r="P296" s="49">
        <f t="shared" si="139"/>
        <v>0</v>
      </c>
      <c r="Q296" s="49">
        <f t="shared" si="140"/>
        <v>0</v>
      </c>
      <c r="R296" s="49">
        <f t="shared" si="141"/>
        <v>0</v>
      </c>
      <c r="S296" s="49">
        <f t="shared" si="142"/>
        <v>0</v>
      </c>
      <c r="T296" s="49"/>
    </row>
    <row r="297" spans="1:20" hidden="1" x14ac:dyDescent="0.2">
      <c r="A297" s="30">
        <v>43031</v>
      </c>
      <c r="B297" s="67" t="str">
        <f t="shared" si="143"/>
        <v>Octombrie</v>
      </c>
      <c r="C297" s="8">
        <f t="shared" si="138"/>
        <v>23</v>
      </c>
      <c r="D297" s="8"/>
      <c r="E297" s="49" t="str">
        <f t="shared" si="144"/>
        <v>Lu</v>
      </c>
      <c r="F297" s="48" t="s">
        <v>59</v>
      </c>
      <c r="G297" s="49"/>
      <c r="H297" s="49"/>
      <c r="I297" s="49"/>
      <c r="J297" s="49"/>
      <c r="K297" s="50">
        <f t="shared" ca="1" si="145"/>
        <v>8</v>
      </c>
      <c r="L297" s="50">
        <f t="shared" si="126"/>
        <v>0</v>
      </c>
      <c r="M297" s="50">
        <f t="shared" si="127"/>
        <v>0</v>
      </c>
      <c r="N297" s="49">
        <f t="shared" ca="1" si="128"/>
        <v>0</v>
      </c>
      <c r="O297" s="51">
        <f t="shared" ca="1" si="129"/>
        <v>-8</v>
      </c>
      <c r="P297" s="49">
        <f t="shared" si="139"/>
        <v>0</v>
      </c>
      <c r="Q297" s="49">
        <f t="shared" si="140"/>
        <v>0</v>
      </c>
      <c r="R297" s="49">
        <f t="shared" si="141"/>
        <v>0</v>
      </c>
      <c r="S297" s="49">
        <f t="shared" si="142"/>
        <v>0</v>
      </c>
      <c r="T297" s="49"/>
    </row>
    <row r="298" spans="1:20" hidden="1" x14ac:dyDescent="0.2">
      <c r="A298" s="30">
        <v>43032</v>
      </c>
      <c r="B298" s="67" t="str">
        <f t="shared" si="143"/>
        <v>Octombrie</v>
      </c>
      <c r="C298" s="8">
        <f t="shared" si="138"/>
        <v>24</v>
      </c>
      <c r="D298" s="8"/>
      <c r="E298" s="49" t="str">
        <f t="shared" si="144"/>
        <v>Ma</v>
      </c>
      <c r="F298" s="48" t="s">
        <v>59</v>
      </c>
      <c r="G298" s="49"/>
      <c r="H298" s="49"/>
      <c r="I298" s="49"/>
      <c r="J298" s="49"/>
      <c r="K298" s="50">
        <f t="shared" ca="1" si="145"/>
        <v>8</v>
      </c>
      <c r="L298" s="50">
        <f t="shared" si="126"/>
        <v>0</v>
      </c>
      <c r="M298" s="50">
        <f t="shared" si="127"/>
        <v>0</v>
      </c>
      <c r="N298" s="49">
        <f t="shared" ca="1" si="128"/>
        <v>0</v>
      </c>
      <c r="O298" s="51">
        <f t="shared" ca="1" si="129"/>
        <v>-8</v>
      </c>
      <c r="P298" s="49">
        <f t="shared" si="139"/>
        <v>0</v>
      </c>
      <c r="Q298" s="49">
        <f t="shared" si="140"/>
        <v>0</v>
      </c>
      <c r="R298" s="49">
        <f t="shared" si="141"/>
        <v>0</v>
      </c>
      <c r="S298" s="49">
        <f t="shared" si="142"/>
        <v>0</v>
      </c>
      <c r="T298" s="49"/>
    </row>
    <row r="299" spans="1:20" hidden="1" x14ac:dyDescent="0.2">
      <c r="A299" s="30">
        <v>43033</v>
      </c>
      <c r="B299" s="67" t="str">
        <f t="shared" si="143"/>
        <v>Octombrie</v>
      </c>
      <c r="C299" s="8">
        <f t="shared" si="138"/>
        <v>25</v>
      </c>
      <c r="D299" s="8"/>
      <c r="E299" s="49" t="str">
        <f t="shared" si="144"/>
        <v>Mi</v>
      </c>
      <c r="F299" s="48" t="s">
        <v>59</v>
      </c>
      <c r="G299" s="49"/>
      <c r="H299" s="49"/>
      <c r="I299" s="49"/>
      <c r="J299" s="49"/>
      <c r="K299" s="50">
        <f t="shared" ca="1" si="145"/>
        <v>8</v>
      </c>
      <c r="L299" s="50">
        <f t="shared" si="126"/>
        <v>0</v>
      </c>
      <c r="M299" s="50">
        <f t="shared" si="127"/>
        <v>0</v>
      </c>
      <c r="N299" s="49">
        <f t="shared" ca="1" si="128"/>
        <v>0</v>
      </c>
      <c r="O299" s="51">
        <f t="shared" ca="1" si="129"/>
        <v>-8</v>
      </c>
      <c r="P299" s="49">
        <f t="shared" si="139"/>
        <v>0</v>
      </c>
      <c r="Q299" s="49">
        <f t="shared" si="140"/>
        <v>0</v>
      </c>
      <c r="R299" s="49">
        <f t="shared" si="141"/>
        <v>0</v>
      </c>
      <c r="S299" s="49">
        <f t="shared" si="142"/>
        <v>0</v>
      </c>
      <c r="T299" s="49"/>
    </row>
    <row r="300" spans="1:20" hidden="1" x14ac:dyDescent="0.2">
      <c r="A300" s="30">
        <v>43034</v>
      </c>
      <c r="B300" s="67" t="str">
        <f t="shared" si="143"/>
        <v>Octombrie</v>
      </c>
      <c r="C300" s="8">
        <f t="shared" si="138"/>
        <v>26</v>
      </c>
      <c r="D300" s="8"/>
      <c r="E300" s="49" t="str">
        <f t="shared" si="144"/>
        <v>Jo</v>
      </c>
      <c r="F300" s="48" t="s">
        <v>59</v>
      </c>
      <c r="G300" s="49"/>
      <c r="H300" s="49"/>
      <c r="I300" s="49"/>
      <c r="J300" s="49"/>
      <c r="K300" s="50">
        <f t="shared" ca="1" si="145"/>
        <v>8</v>
      </c>
      <c r="L300" s="50">
        <f t="shared" si="126"/>
        <v>0</v>
      </c>
      <c r="M300" s="50">
        <f t="shared" si="127"/>
        <v>0</v>
      </c>
      <c r="N300" s="49">
        <f t="shared" ca="1" si="128"/>
        <v>0</v>
      </c>
      <c r="O300" s="51">
        <f t="shared" ca="1" si="129"/>
        <v>-8</v>
      </c>
      <c r="P300" s="49">
        <f t="shared" si="139"/>
        <v>0</v>
      </c>
      <c r="Q300" s="49">
        <f t="shared" si="140"/>
        <v>0</v>
      </c>
      <c r="R300" s="49">
        <f t="shared" si="141"/>
        <v>0</v>
      </c>
      <c r="S300" s="49">
        <f t="shared" si="142"/>
        <v>0</v>
      </c>
      <c r="T300" s="49"/>
    </row>
    <row r="301" spans="1:20" hidden="1" x14ac:dyDescent="0.2">
      <c r="A301" s="30">
        <v>43035</v>
      </c>
      <c r="B301" s="67" t="str">
        <f t="shared" si="143"/>
        <v>Octombrie</v>
      </c>
      <c r="C301" s="8">
        <f t="shared" ref="C301:C321" si="146">DAY($A301)</f>
        <v>27</v>
      </c>
      <c r="D301" s="8"/>
      <c r="E301" s="49" t="str">
        <f t="shared" si="144"/>
        <v>Vi</v>
      </c>
      <c r="F301" s="48" t="s">
        <v>59</v>
      </c>
      <c r="G301" s="49"/>
      <c r="H301" s="49"/>
      <c r="I301" s="49"/>
      <c r="J301" s="49"/>
      <c r="K301" s="50">
        <f t="shared" ca="1" si="145"/>
        <v>8</v>
      </c>
      <c r="L301" s="50">
        <f t="shared" si="126"/>
        <v>0</v>
      </c>
      <c r="M301" s="50">
        <f t="shared" si="127"/>
        <v>0</v>
      </c>
      <c r="N301" s="49">
        <f t="shared" ca="1" si="128"/>
        <v>0</v>
      </c>
      <c r="O301" s="51">
        <f t="shared" ca="1" si="129"/>
        <v>-8</v>
      </c>
      <c r="P301" s="49">
        <f t="shared" ref="P301:P321" si="147">IF($I301=P$1,1,0)</f>
        <v>0</v>
      </c>
      <c r="Q301" s="49">
        <f t="shared" ref="Q301:Q321" si="148">IF($I301=Q$1,1,0)</f>
        <v>0</v>
      </c>
      <c r="R301" s="49">
        <f t="shared" ref="R301:R321" si="149">IF($I301=R$1,1,0)</f>
        <v>0</v>
      </c>
      <c r="S301" s="49">
        <f t="shared" ref="S301:S321" si="150">IF($I301=S$1,1,0)</f>
        <v>0</v>
      </c>
      <c r="T301" s="49"/>
    </row>
    <row r="302" spans="1:20" hidden="1" x14ac:dyDescent="0.2">
      <c r="A302" s="30">
        <v>43036</v>
      </c>
      <c r="B302" s="67" t="str">
        <f t="shared" si="143"/>
        <v>Octombrie</v>
      </c>
      <c r="C302" s="8">
        <f t="shared" si="146"/>
        <v>28</v>
      </c>
      <c r="D302" s="8"/>
      <c r="E302" s="49" t="str">
        <f t="shared" si="144"/>
        <v>Sa</v>
      </c>
      <c r="F302" s="48" t="s">
        <v>59</v>
      </c>
      <c r="G302" s="49"/>
      <c r="H302" s="49"/>
      <c r="I302" s="49"/>
      <c r="J302" s="49"/>
      <c r="K302" s="50">
        <f t="shared" ca="1" si="145"/>
        <v>0</v>
      </c>
      <c r="L302" s="50">
        <f t="shared" si="126"/>
        <v>0</v>
      </c>
      <c r="M302" s="50">
        <f t="shared" si="127"/>
        <v>0</v>
      </c>
      <c r="N302" s="49">
        <f t="shared" ca="1" si="128"/>
        <v>0</v>
      </c>
      <c r="O302" s="51">
        <f t="shared" ca="1" si="129"/>
        <v>0</v>
      </c>
      <c r="P302" s="49">
        <f t="shared" si="147"/>
        <v>0</v>
      </c>
      <c r="Q302" s="49">
        <f t="shared" si="148"/>
        <v>0</v>
      </c>
      <c r="R302" s="49">
        <f t="shared" si="149"/>
        <v>0</v>
      </c>
      <c r="S302" s="49">
        <f t="shared" si="150"/>
        <v>0</v>
      </c>
      <c r="T302" s="49"/>
    </row>
    <row r="303" spans="1:20" hidden="1" x14ac:dyDescent="0.2">
      <c r="A303" s="30">
        <v>43037</v>
      </c>
      <c r="B303" s="67" t="str">
        <f t="shared" si="143"/>
        <v>Octombrie</v>
      </c>
      <c r="C303" s="8">
        <f t="shared" si="146"/>
        <v>29</v>
      </c>
      <c r="D303" s="8"/>
      <c r="E303" s="49" t="str">
        <f t="shared" si="144"/>
        <v>Du</v>
      </c>
      <c r="F303" s="48" t="s">
        <v>59</v>
      </c>
      <c r="G303" s="49"/>
      <c r="H303" s="49"/>
      <c r="I303" s="49"/>
      <c r="J303" s="49"/>
      <c r="K303" s="50">
        <f t="shared" ca="1" si="145"/>
        <v>0</v>
      </c>
      <c r="L303" s="50">
        <f t="shared" si="126"/>
        <v>0</v>
      </c>
      <c r="M303" s="50">
        <f t="shared" si="127"/>
        <v>0</v>
      </c>
      <c r="N303" s="49">
        <f t="shared" ca="1" si="128"/>
        <v>0</v>
      </c>
      <c r="O303" s="51">
        <f t="shared" ca="1" si="129"/>
        <v>0</v>
      </c>
      <c r="P303" s="49">
        <f t="shared" si="147"/>
        <v>0</v>
      </c>
      <c r="Q303" s="49">
        <f t="shared" si="148"/>
        <v>0</v>
      </c>
      <c r="R303" s="49">
        <f t="shared" si="149"/>
        <v>0</v>
      </c>
      <c r="S303" s="49">
        <f t="shared" si="150"/>
        <v>0</v>
      </c>
      <c r="T303" s="49"/>
    </row>
    <row r="304" spans="1:20" hidden="1" x14ac:dyDescent="0.2">
      <c r="A304" s="30">
        <v>43038</v>
      </c>
      <c r="B304" s="67" t="str">
        <f t="shared" si="143"/>
        <v>Octombrie</v>
      </c>
      <c r="C304" s="8">
        <f t="shared" si="146"/>
        <v>30</v>
      </c>
      <c r="D304" s="8"/>
      <c r="E304" s="49" t="str">
        <f t="shared" si="144"/>
        <v>Lu</v>
      </c>
      <c r="F304" s="48" t="s">
        <v>59</v>
      </c>
      <c r="G304" s="49"/>
      <c r="H304" s="49"/>
      <c r="I304" s="49"/>
      <c r="J304" s="49"/>
      <c r="K304" s="50">
        <f t="shared" ca="1" si="145"/>
        <v>8</v>
      </c>
      <c r="L304" s="50">
        <f t="shared" si="126"/>
        <v>0</v>
      </c>
      <c r="M304" s="50">
        <f t="shared" si="127"/>
        <v>0</v>
      </c>
      <c r="N304" s="49">
        <f t="shared" ca="1" si="128"/>
        <v>0</v>
      </c>
      <c r="O304" s="51">
        <f t="shared" ca="1" si="129"/>
        <v>-8</v>
      </c>
      <c r="P304" s="49">
        <f t="shared" si="147"/>
        <v>0</v>
      </c>
      <c r="Q304" s="49">
        <f t="shared" si="148"/>
        <v>0</v>
      </c>
      <c r="R304" s="49">
        <f t="shared" si="149"/>
        <v>0</v>
      </c>
      <c r="S304" s="49">
        <f t="shared" si="150"/>
        <v>0</v>
      </c>
      <c r="T304" s="49"/>
    </row>
    <row r="305" spans="1:20" hidden="1" x14ac:dyDescent="0.2">
      <c r="A305" s="30">
        <v>43039</v>
      </c>
      <c r="B305" s="67" t="str">
        <f t="shared" si="143"/>
        <v>Octombrie</v>
      </c>
      <c r="C305" s="8">
        <f t="shared" si="146"/>
        <v>31</v>
      </c>
      <c r="D305" s="8"/>
      <c r="E305" s="49" t="str">
        <f t="shared" si="144"/>
        <v>Ma</v>
      </c>
      <c r="F305" s="48" t="s">
        <v>59</v>
      </c>
      <c r="G305" s="49"/>
      <c r="H305" s="49"/>
      <c r="I305" s="49"/>
      <c r="J305" s="49"/>
      <c r="K305" s="50">
        <f t="shared" ca="1" si="145"/>
        <v>8</v>
      </c>
      <c r="L305" s="50">
        <f t="shared" si="126"/>
        <v>0</v>
      </c>
      <c r="M305" s="50">
        <f t="shared" si="127"/>
        <v>0</v>
      </c>
      <c r="N305" s="49">
        <f t="shared" ca="1" si="128"/>
        <v>0</v>
      </c>
      <c r="O305" s="51">
        <f t="shared" ca="1" si="129"/>
        <v>-8</v>
      </c>
      <c r="P305" s="49">
        <f t="shared" si="147"/>
        <v>0</v>
      </c>
      <c r="Q305" s="49">
        <f t="shared" si="148"/>
        <v>0</v>
      </c>
      <c r="R305" s="49">
        <f t="shared" si="149"/>
        <v>0</v>
      </c>
      <c r="S305" s="49">
        <f t="shared" si="150"/>
        <v>0</v>
      </c>
      <c r="T305" s="49"/>
    </row>
    <row r="306" spans="1:20" hidden="1" x14ac:dyDescent="0.2">
      <c r="A306" s="30">
        <v>43040</v>
      </c>
      <c r="B306" s="67" t="str">
        <f t="shared" si="143"/>
        <v>Noiembrie</v>
      </c>
      <c r="C306" s="8">
        <f t="shared" si="146"/>
        <v>1</v>
      </c>
      <c r="D306" s="8"/>
      <c r="E306" s="49" t="str">
        <f t="shared" si="144"/>
        <v>Mi</v>
      </c>
      <c r="F306" s="48" t="s">
        <v>59</v>
      </c>
      <c r="G306" s="49"/>
      <c r="H306" s="49"/>
      <c r="I306" s="49"/>
      <c r="J306" s="49"/>
      <c r="K306" s="50">
        <f t="shared" ca="1" si="145"/>
        <v>8</v>
      </c>
      <c r="L306" s="50">
        <f t="shared" si="126"/>
        <v>0</v>
      </c>
      <c r="M306" s="50">
        <f t="shared" si="127"/>
        <v>0</v>
      </c>
      <c r="N306" s="49">
        <f t="shared" ca="1" si="128"/>
        <v>0</v>
      </c>
      <c r="O306" s="51">
        <f t="shared" ca="1" si="129"/>
        <v>-8</v>
      </c>
      <c r="P306" s="49">
        <f t="shared" si="147"/>
        <v>0</v>
      </c>
      <c r="Q306" s="49">
        <f t="shared" si="148"/>
        <v>0</v>
      </c>
      <c r="R306" s="49">
        <f t="shared" si="149"/>
        <v>0</v>
      </c>
      <c r="S306" s="49">
        <f t="shared" si="150"/>
        <v>0</v>
      </c>
      <c r="T306" s="49"/>
    </row>
    <row r="307" spans="1:20" hidden="1" x14ac:dyDescent="0.2">
      <c r="A307" s="30">
        <v>43041</v>
      </c>
      <c r="B307" s="67" t="str">
        <f t="shared" si="143"/>
        <v>Noiembrie</v>
      </c>
      <c r="C307" s="8">
        <f t="shared" si="146"/>
        <v>2</v>
      </c>
      <c r="D307" s="8"/>
      <c r="E307" s="49" t="str">
        <f t="shared" si="144"/>
        <v>Jo</v>
      </c>
      <c r="F307" s="48" t="s">
        <v>59</v>
      </c>
      <c r="G307" s="49"/>
      <c r="H307" s="49"/>
      <c r="I307" s="49"/>
      <c r="J307" s="49"/>
      <c r="K307" s="50">
        <f t="shared" ca="1" si="145"/>
        <v>8</v>
      </c>
      <c r="L307" s="50">
        <f t="shared" si="126"/>
        <v>0</v>
      </c>
      <c r="M307" s="50">
        <f t="shared" si="127"/>
        <v>0</v>
      </c>
      <c r="N307" s="49">
        <f t="shared" ca="1" si="128"/>
        <v>0</v>
      </c>
      <c r="O307" s="51">
        <f t="shared" ca="1" si="129"/>
        <v>-8</v>
      </c>
      <c r="P307" s="49">
        <f t="shared" si="147"/>
        <v>0</v>
      </c>
      <c r="Q307" s="49">
        <f t="shared" si="148"/>
        <v>0</v>
      </c>
      <c r="R307" s="49">
        <f t="shared" si="149"/>
        <v>0</v>
      </c>
      <c r="S307" s="49">
        <f t="shared" si="150"/>
        <v>0</v>
      </c>
      <c r="T307" s="49"/>
    </row>
    <row r="308" spans="1:20" hidden="1" x14ac:dyDescent="0.2">
      <c r="A308" s="30">
        <v>43042</v>
      </c>
      <c r="B308" s="67" t="str">
        <f t="shared" si="143"/>
        <v>Noiembrie</v>
      </c>
      <c r="C308" s="8">
        <f t="shared" si="146"/>
        <v>3</v>
      </c>
      <c r="D308" s="8"/>
      <c r="E308" s="49" t="str">
        <f t="shared" si="144"/>
        <v>Vi</v>
      </c>
      <c r="F308" s="48" t="s">
        <v>59</v>
      </c>
      <c r="G308" s="49"/>
      <c r="H308" s="49"/>
      <c r="I308" s="49"/>
      <c r="J308" s="49"/>
      <c r="K308" s="50">
        <f t="shared" ca="1" si="145"/>
        <v>8</v>
      </c>
      <c r="L308" s="50">
        <f t="shared" si="126"/>
        <v>0</v>
      </c>
      <c r="M308" s="50">
        <f t="shared" si="127"/>
        <v>0</v>
      </c>
      <c r="N308" s="49">
        <f t="shared" ca="1" si="128"/>
        <v>0</v>
      </c>
      <c r="O308" s="51">
        <f t="shared" ca="1" si="129"/>
        <v>-8</v>
      </c>
      <c r="P308" s="49">
        <f t="shared" si="147"/>
        <v>0</v>
      </c>
      <c r="Q308" s="49">
        <f t="shared" si="148"/>
        <v>0</v>
      </c>
      <c r="R308" s="49">
        <f t="shared" si="149"/>
        <v>0</v>
      </c>
      <c r="S308" s="49">
        <f t="shared" si="150"/>
        <v>0</v>
      </c>
      <c r="T308" s="49"/>
    </row>
    <row r="309" spans="1:20" hidden="1" x14ac:dyDescent="0.2">
      <c r="A309" s="30">
        <v>43043</v>
      </c>
      <c r="B309" s="67" t="str">
        <f t="shared" si="143"/>
        <v>Noiembrie</v>
      </c>
      <c r="C309" s="8">
        <f t="shared" si="146"/>
        <v>4</v>
      </c>
      <c r="D309" s="8"/>
      <c r="E309" s="49" t="str">
        <f t="shared" si="144"/>
        <v>Sa</v>
      </c>
      <c r="F309" s="48" t="s">
        <v>59</v>
      </c>
      <c r="G309" s="49"/>
      <c r="H309" s="49"/>
      <c r="I309" s="49"/>
      <c r="J309" s="49"/>
      <c r="K309" s="50">
        <f t="shared" ca="1" si="145"/>
        <v>0</v>
      </c>
      <c r="L309" s="50">
        <f t="shared" si="126"/>
        <v>0</v>
      </c>
      <c r="M309" s="50">
        <f t="shared" si="127"/>
        <v>0</v>
      </c>
      <c r="N309" s="49">
        <f t="shared" ca="1" si="128"/>
        <v>0</v>
      </c>
      <c r="O309" s="51">
        <f t="shared" ca="1" si="129"/>
        <v>0</v>
      </c>
      <c r="P309" s="49">
        <f t="shared" si="147"/>
        <v>0</v>
      </c>
      <c r="Q309" s="49">
        <f t="shared" si="148"/>
        <v>0</v>
      </c>
      <c r="R309" s="49">
        <f t="shared" si="149"/>
        <v>0</v>
      </c>
      <c r="S309" s="49">
        <f t="shared" si="150"/>
        <v>0</v>
      </c>
      <c r="T309" s="49"/>
    </row>
    <row r="310" spans="1:20" hidden="1" x14ac:dyDescent="0.2">
      <c r="A310" s="30">
        <v>43044</v>
      </c>
      <c r="B310" s="67" t="str">
        <f t="shared" si="143"/>
        <v>Noiembrie</v>
      </c>
      <c r="C310" s="8">
        <f t="shared" si="146"/>
        <v>5</v>
      </c>
      <c r="D310" s="8"/>
      <c r="E310" s="49" t="str">
        <f t="shared" si="144"/>
        <v>Du</v>
      </c>
      <c r="F310" s="48" t="s">
        <v>59</v>
      </c>
      <c r="G310" s="49"/>
      <c r="H310" s="49"/>
      <c r="I310" s="49"/>
      <c r="J310" s="49"/>
      <c r="K310" s="50">
        <f t="shared" ca="1" si="145"/>
        <v>0</v>
      </c>
      <c r="L310" s="50">
        <f t="shared" si="126"/>
        <v>0</v>
      </c>
      <c r="M310" s="50">
        <f t="shared" si="127"/>
        <v>0</v>
      </c>
      <c r="N310" s="49">
        <f t="shared" ca="1" si="128"/>
        <v>0</v>
      </c>
      <c r="O310" s="51">
        <f t="shared" ca="1" si="129"/>
        <v>0</v>
      </c>
      <c r="P310" s="49">
        <f t="shared" si="147"/>
        <v>0</v>
      </c>
      <c r="Q310" s="49">
        <f t="shared" si="148"/>
        <v>0</v>
      </c>
      <c r="R310" s="49">
        <f t="shared" si="149"/>
        <v>0</v>
      </c>
      <c r="S310" s="49">
        <f t="shared" si="150"/>
        <v>0</v>
      </c>
      <c r="T310" s="49"/>
    </row>
    <row r="311" spans="1:20" hidden="1" x14ac:dyDescent="0.2">
      <c r="A311" s="30">
        <v>43045</v>
      </c>
      <c r="B311" s="67" t="str">
        <f t="shared" si="143"/>
        <v>Noiembrie</v>
      </c>
      <c r="C311" s="8">
        <f t="shared" si="146"/>
        <v>6</v>
      </c>
      <c r="D311" s="8"/>
      <c r="E311" s="49" t="str">
        <f t="shared" si="144"/>
        <v>Lu</v>
      </c>
      <c r="F311" s="48" t="s">
        <v>59</v>
      </c>
      <c r="G311" s="49"/>
      <c r="H311" s="49"/>
      <c r="I311" s="49"/>
      <c r="J311" s="49"/>
      <c r="K311" s="50">
        <f t="shared" ca="1" si="145"/>
        <v>8</v>
      </c>
      <c r="L311" s="50">
        <f t="shared" si="126"/>
        <v>0</v>
      </c>
      <c r="M311" s="50">
        <f t="shared" si="127"/>
        <v>0</v>
      </c>
      <c r="N311" s="49">
        <f t="shared" ca="1" si="128"/>
        <v>0</v>
      </c>
      <c r="O311" s="51">
        <f t="shared" ca="1" si="129"/>
        <v>-8</v>
      </c>
      <c r="P311" s="49">
        <f t="shared" si="147"/>
        <v>0</v>
      </c>
      <c r="Q311" s="49">
        <f t="shared" si="148"/>
        <v>0</v>
      </c>
      <c r="R311" s="49">
        <f t="shared" si="149"/>
        <v>0</v>
      </c>
      <c r="S311" s="49">
        <f t="shared" si="150"/>
        <v>0</v>
      </c>
      <c r="T311" s="49"/>
    </row>
    <row r="312" spans="1:20" hidden="1" x14ac:dyDescent="0.2">
      <c r="A312" s="30">
        <v>43046</v>
      </c>
      <c r="B312" s="67" t="str">
        <f t="shared" si="143"/>
        <v>Noiembrie</v>
      </c>
      <c r="C312" s="8">
        <f t="shared" si="146"/>
        <v>7</v>
      </c>
      <c r="D312" s="8"/>
      <c r="E312" s="49" t="str">
        <f t="shared" si="144"/>
        <v>Ma</v>
      </c>
      <c r="F312" s="48" t="s">
        <v>59</v>
      </c>
      <c r="G312" s="49"/>
      <c r="H312" s="49"/>
      <c r="I312" s="49"/>
      <c r="J312" s="49"/>
      <c r="K312" s="50">
        <f t="shared" ca="1" si="145"/>
        <v>8</v>
      </c>
      <c r="L312" s="50">
        <f t="shared" si="126"/>
        <v>0</v>
      </c>
      <c r="M312" s="50">
        <f t="shared" si="127"/>
        <v>0</v>
      </c>
      <c r="N312" s="49">
        <f t="shared" ca="1" si="128"/>
        <v>0</v>
      </c>
      <c r="O312" s="51">
        <f t="shared" ca="1" si="129"/>
        <v>-8</v>
      </c>
      <c r="P312" s="49">
        <f t="shared" si="147"/>
        <v>0</v>
      </c>
      <c r="Q312" s="49">
        <f t="shared" si="148"/>
        <v>0</v>
      </c>
      <c r="R312" s="49">
        <f t="shared" si="149"/>
        <v>0</v>
      </c>
      <c r="S312" s="49">
        <f t="shared" si="150"/>
        <v>0</v>
      </c>
      <c r="T312" s="49"/>
    </row>
    <row r="313" spans="1:20" hidden="1" x14ac:dyDescent="0.2">
      <c r="A313" s="30">
        <v>43047</v>
      </c>
      <c r="B313" s="67" t="str">
        <f t="shared" si="143"/>
        <v>Noiembrie</v>
      </c>
      <c r="C313" s="8">
        <f t="shared" si="146"/>
        <v>8</v>
      </c>
      <c r="D313" s="8"/>
      <c r="E313" s="49" t="str">
        <f t="shared" si="144"/>
        <v>Mi</v>
      </c>
      <c r="F313" s="48" t="s">
        <v>59</v>
      </c>
      <c r="G313" s="49"/>
      <c r="H313" s="49"/>
      <c r="I313" s="49"/>
      <c r="J313" s="49"/>
      <c r="K313" s="50">
        <f t="shared" ca="1" si="145"/>
        <v>8</v>
      </c>
      <c r="L313" s="50">
        <f t="shared" si="126"/>
        <v>0</v>
      </c>
      <c r="M313" s="50">
        <f t="shared" si="127"/>
        <v>0</v>
      </c>
      <c r="N313" s="49">
        <f t="shared" ca="1" si="128"/>
        <v>0</v>
      </c>
      <c r="O313" s="51">
        <f t="shared" ca="1" si="129"/>
        <v>-8</v>
      </c>
      <c r="P313" s="49">
        <f t="shared" si="147"/>
        <v>0</v>
      </c>
      <c r="Q313" s="49">
        <f t="shared" si="148"/>
        <v>0</v>
      </c>
      <c r="R313" s="49">
        <f t="shared" si="149"/>
        <v>0</v>
      </c>
      <c r="S313" s="49">
        <f t="shared" si="150"/>
        <v>0</v>
      </c>
      <c r="T313" s="49"/>
    </row>
    <row r="314" spans="1:20" hidden="1" x14ac:dyDescent="0.2">
      <c r="A314" s="30">
        <v>43048</v>
      </c>
      <c r="B314" s="67" t="str">
        <f t="shared" si="143"/>
        <v>Noiembrie</v>
      </c>
      <c r="C314" s="8">
        <f t="shared" si="146"/>
        <v>9</v>
      </c>
      <c r="D314" s="8"/>
      <c r="E314" s="49" t="str">
        <f t="shared" si="144"/>
        <v>Jo</v>
      </c>
      <c r="F314" s="48" t="s">
        <v>59</v>
      </c>
      <c r="G314" s="49"/>
      <c r="H314" s="49"/>
      <c r="I314" s="49"/>
      <c r="J314" s="49"/>
      <c r="K314" s="50">
        <f t="shared" ca="1" si="145"/>
        <v>8</v>
      </c>
      <c r="L314" s="50">
        <f t="shared" si="126"/>
        <v>0</v>
      </c>
      <c r="M314" s="50">
        <f t="shared" si="127"/>
        <v>0</v>
      </c>
      <c r="N314" s="49">
        <f t="shared" ca="1" si="128"/>
        <v>0</v>
      </c>
      <c r="O314" s="51">
        <f t="shared" ca="1" si="129"/>
        <v>-8</v>
      </c>
      <c r="P314" s="49">
        <f t="shared" si="147"/>
        <v>0</v>
      </c>
      <c r="Q314" s="49">
        <f t="shared" si="148"/>
        <v>0</v>
      </c>
      <c r="R314" s="49">
        <f t="shared" si="149"/>
        <v>0</v>
      </c>
      <c r="S314" s="49">
        <f t="shared" si="150"/>
        <v>0</v>
      </c>
      <c r="T314" s="49"/>
    </row>
    <row r="315" spans="1:20" hidden="1" x14ac:dyDescent="0.2">
      <c r="A315" s="30">
        <v>43049</v>
      </c>
      <c r="B315" s="67" t="str">
        <f t="shared" si="143"/>
        <v>Noiembrie</v>
      </c>
      <c r="C315" s="8">
        <f t="shared" si="146"/>
        <v>10</v>
      </c>
      <c r="D315" s="8"/>
      <c r="E315" s="49" t="str">
        <f t="shared" si="144"/>
        <v>Vi</v>
      </c>
      <c r="F315" s="48" t="s">
        <v>59</v>
      </c>
      <c r="G315" s="49"/>
      <c r="H315" s="49"/>
      <c r="I315" s="49"/>
      <c r="J315" s="49"/>
      <c r="K315" s="50">
        <f t="shared" ca="1" si="145"/>
        <v>8</v>
      </c>
      <c r="L315" s="50">
        <f t="shared" si="126"/>
        <v>0</v>
      </c>
      <c r="M315" s="50">
        <f t="shared" si="127"/>
        <v>0</v>
      </c>
      <c r="N315" s="49">
        <f t="shared" ca="1" si="128"/>
        <v>0</v>
      </c>
      <c r="O315" s="51">
        <f t="shared" ca="1" si="129"/>
        <v>-8</v>
      </c>
      <c r="P315" s="49">
        <f t="shared" si="147"/>
        <v>0</v>
      </c>
      <c r="Q315" s="49">
        <f t="shared" si="148"/>
        <v>0</v>
      </c>
      <c r="R315" s="49">
        <f t="shared" si="149"/>
        <v>0</v>
      </c>
      <c r="S315" s="49">
        <f t="shared" si="150"/>
        <v>0</v>
      </c>
      <c r="T315" s="49"/>
    </row>
    <row r="316" spans="1:20" hidden="1" x14ac:dyDescent="0.2">
      <c r="A316" s="30">
        <v>43050</v>
      </c>
      <c r="B316" s="67" t="str">
        <f t="shared" si="143"/>
        <v>Noiembrie</v>
      </c>
      <c r="C316" s="8">
        <f t="shared" si="146"/>
        <v>11</v>
      </c>
      <c r="D316" s="8"/>
      <c r="E316" s="49" t="str">
        <f t="shared" si="144"/>
        <v>Sa</v>
      </c>
      <c r="F316" s="48" t="s">
        <v>59</v>
      </c>
      <c r="G316" s="49"/>
      <c r="H316" s="49"/>
      <c r="I316" s="49"/>
      <c r="J316" s="49"/>
      <c r="K316" s="50">
        <f t="shared" ca="1" si="145"/>
        <v>0</v>
      </c>
      <c r="L316" s="50">
        <f t="shared" si="126"/>
        <v>0</v>
      </c>
      <c r="M316" s="50">
        <f t="shared" si="127"/>
        <v>0</v>
      </c>
      <c r="N316" s="49">
        <f t="shared" ca="1" si="128"/>
        <v>0</v>
      </c>
      <c r="O316" s="51">
        <f t="shared" ca="1" si="129"/>
        <v>0</v>
      </c>
      <c r="P316" s="49">
        <f t="shared" si="147"/>
        <v>0</v>
      </c>
      <c r="Q316" s="49">
        <f t="shared" si="148"/>
        <v>0</v>
      </c>
      <c r="R316" s="49">
        <f t="shared" si="149"/>
        <v>0</v>
      </c>
      <c r="S316" s="49">
        <f t="shared" si="150"/>
        <v>0</v>
      </c>
      <c r="T316" s="49"/>
    </row>
    <row r="317" spans="1:20" hidden="1" x14ac:dyDescent="0.2">
      <c r="A317" s="30">
        <v>43051</v>
      </c>
      <c r="B317" s="67" t="str">
        <f t="shared" si="143"/>
        <v>Noiembrie</v>
      </c>
      <c r="C317" s="8">
        <f t="shared" si="146"/>
        <v>12</v>
      </c>
      <c r="D317" s="8"/>
      <c r="E317" s="49" t="str">
        <f t="shared" si="144"/>
        <v>Du</v>
      </c>
      <c r="F317" s="48" t="s">
        <v>59</v>
      </c>
      <c r="G317" s="49"/>
      <c r="H317" s="49"/>
      <c r="I317" s="49"/>
      <c r="J317" s="49"/>
      <c r="K317" s="50">
        <f t="shared" ca="1" si="145"/>
        <v>0</v>
      </c>
      <c r="L317" s="50">
        <f t="shared" si="126"/>
        <v>0</v>
      </c>
      <c r="M317" s="50">
        <f t="shared" si="127"/>
        <v>0</v>
      </c>
      <c r="N317" s="49">
        <f t="shared" ca="1" si="128"/>
        <v>0</v>
      </c>
      <c r="O317" s="51">
        <f t="shared" ca="1" si="129"/>
        <v>0</v>
      </c>
      <c r="P317" s="49">
        <f t="shared" si="147"/>
        <v>0</v>
      </c>
      <c r="Q317" s="49">
        <f t="shared" si="148"/>
        <v>0</v>
      </c>
      <c r="R317" s="49">
        <f t="shared" si="149"/>
        <v>0</v>
      </c>
      <c r="S317" s="49">
        <f t="shared" si="150"/>
        <v>0</v>
      </c>
      <c r="T317" s="49"/>
    </row>
    <row r="318" spans="1:20" hidden="1" x14ac:dyDescent="0.2">
      <c r="A318" s="30">
        <v>43052</v>
      </c>
      <c r="B318" s="67" t="str">
        <f t="shared" si="143"/>
        <v>Noiembrie</v>
      </c>
      <c r="C318" s="8">
        <f t="shared" si="146"/>
        <v>13</v>
      </c>
      <c r="D318" s="8"/>
      <c r="E318" s="49" t="str">
        <f t="shared" si="144"/>
        <v>Lu</v>
      </c>
      <c r="F318" s="48" t="s">
        <v>59</v>
      </c>
      <c r="G318" s="49"/>
      <c r="H318" s="49"/>
      <c r="I318" s="49"/>
      <c r="J318" s="49"/>
      <c r="K318" s="50">
        <f t="shared" ca="1" si="145"/>
        <v>8</v>
      </c>
      <c r="L318" s="50">
        <f t="shared" si="126"/>
        <v>0</v>
      </c>
      <c r="M318" s="50">
        <f t="shared" si="127"/>
        <v>0</v>
      </c>
      <c r="N318" s="49">
        <f t="shared" ca="1" si="128"/>
        <v>0</v>
      </c>
      <c r="O318" s="51">
        <f t="shared" ca="1" si="129"/>
        <v>-8</v>
      </c>
      <c r="P318" s="49">
        <f t="shared" si="147"/>
        <v>0</v>
      </c>
      <c r="Q318" s="49">
        <f t="shared" si="148"/>
        <v>0</v>
      </c>
      <c r="R318" s="49">
        <f t="shared" si="149"/>
        <v>0</v>
      </c>
      <c r="S318" s="49">
        <f t="shared" si="150"/>
        <v>0</v>
      </c>
      <c r="T318" s="49"/>
    </row>
    <row r="319" spans="1:20" hidden="1" x14ac:dyDescent="0.2">
      <c r="A319" s="30">
        <v>43053</v>
      </c>
      <c r="B319" s="67" t="str">
        <f t="shared" si="143"/>
        <v>Noiembrie</v>
      </c>
      <c r="C319" s="8">
        <f t="shared" si="146"/>
        <v>14</v>
      </c>
      <c r="D319" s="8"/>
      <c r="E319" s="49" t="str">
        <f t="shared" si="144"/>
        <v>Ma</v>
      </c>
      <c r="F319" s="48" t="s">
        <v>59</v>
      </c>
      <c r="G319" s="49"/>
      <c r="H319" s="49"/>
      <c r="I319" s="49"/>
      <c r="J319" s="49"/>
      <c r="K319" s="50">
        <f t="shared" ca="1" si="145"/>
        <v>8</v>
      </c>
      <c r="L319" s="50">
        <f t="shared" si="126"/>
        <v>0</v>
      </c>
      <c r="M319" s="50">
        <f t="shared" si="127"/>
        <v>0</v>
      </c>
      <c r="N319" s="49">
        <f t="shared" ca="1" si="128"/>
        <v>0</v>
      </c>
      <c r="O319" s="51">
        <f t="shared" ca="1" si="129"/>
        <v>-8</v>
      </c>
      <c r="P319" s="49">
        <f t="shared" si="147"/>
        <v>0</v>
      </c>
      <c r="Q319" s="49">
        <f t="shared" si="148"/>
        <v>0</v>
      </c>
      <c r="R319" s="49">
        <f t="shared" si="149"/>
        <v>0</v>
      </c>
      <c r="S319" s="49">
        <f t="shared" si="150"/>
        <v>0</v>
      </c>
      <c r="T319" s="49"/>
    </row>
    <row r="320" spans="1:20" hidden="1" x14ac:dyDescent="0.2">
      <c r="A320" s="30">
        <v>43054</v>
      </c>
      <c r="B320" s="67" t="str">
        <f t="shared" si="143"/>
        <v>Noiembrie</v>
      </c>
      <c r="C320" s="8">
        <f t="shared" si="146"/>
        <v>15</v>
      </c>
      <c r="D320" s="8"/>
      <c r="E320" s="49" t="str">
        <f t="shared" si="144"/>
        <v>Mi</v>
      </c>
      <c r="F320" s="48" t="s">
        <v>59</v>
      </c>
      <c r="G320" s="49"/>
      <c r="H320" s="49"/>
      <c r="I320" s="49"/>
      <c r="J320" s="49"/>
      <c r="K320" s="50">
        <f t="shared" ca="1" si="145"/>
        <v>8</v>
      </c>
      <c r="L320" s="50">
        <f t="shared" si="126"/>
        <v>0</v>
      </c>
      <c r="M320" s="50">
        <f t="shared" si="127"/>
        <v>0</v>
      </c>
      <c r="N320" s="49">
        <f t="shared" ca="1" si="128"/>
        <v>0</v>
      </c>
      <c r="O320" s="51">
        <f t="shared" ca="1" si="129"/>
        <v>-8</v>
      </c>
      <c r="P320" s="49">
        <f t="shared" si="147"/>
        <v>0</v>
      </c>
      <c r="Q320" s="49">
        <f t="shared" si="148"/>
        <v>0</v>
      </c>
      <c r="R320" s="49">
        <f t="shared" si="149"/>
        <v>0</v>
      </c>
      <c r="S320" s="49">
        <f t="shared" si="150"/>
        <v>0</v>
      </c>
      <c r="T320" s="49"/>
    </row>
    <row r="321" spans="1:20" hidden="1" x14ac:dyDescent="0.2">
      <c r="A321" s="30">
        <v>43055</v>
      </c>
      <c r="B321" s="67" t="str">
        <f t="shared" si="143"/>
        <v>Noiembrie</v>
      </c>
      <c r="C321" s="8">
        <f t="shared" si="146"/>
        <v>16</v>
      </c>
      <c r="D321" s="8"/>
      <c r="E321" s="49" t="str">
        <f t="shared" si="144"/>
        <v>Jo</v>
      </c>
      <c r="F321" s="48" t="s">
        <v>59</v>
      </c>
      <c r="G321" s="49"/>
      <c r="H321" s="49"/>
      <c r="I321" s="49"/>
      <c r="J321" s="49"/>
      <c r="K321" s="50">
        <f t="shared" ca="1" si="145"/>
        <v>8</v>
      </c>
      <c r="L321" s="50">
        <f t="shared" si="126"/>
        <v>0</v>
      </c>
      <c r="M321" s="50">
        <f t="shared" si="127"/>
        <v>0</v>
      </c>
      <c r="N321" s="49">
        <f t="shared" ca="1" si="128"/>
        <v>0</v>
      </c>
      <c r="O321" s="51">
        <f t="shared" ca="1" si="129"/>
        <v>-8</v>
      </c>
      <c r="P321" s="49">
        <f t="shared" si="147"/>
        <v>0</v>
      </c>
      <c r="Q321" s="49">
        <f t="shared" si="148"/>
        <v>0</v>
      </c>
      <c r="R321" s="49">
        <f t="shared" si="149"/>
        <v>0</v>
      </c>
      <c r="S321" s="49">
        <f t="shared" si="150"/>
        <v>0</v>
      </c>
      <c r="T321" s="49"/>
    </row>
    <row r="322" spans="1:20" hidden="1" x14ac:dyDescent="0.2">
      <c r="A322" s="30">
        <v>43056</v>
      </c>
      <c r="B322" s="67" t="str">
        <f t="shared" si="143"/>
        <v>Noiembrie</v>
      </c>
      <c r="C322" s="8">
        <f t="shared" ref="C322:C342" si="151">DAY($A322)</f>
        <v>17</v>
      </c>
      <c r="D322" s="8"/>
      <c r="E322" s="49" t="str">
        <f t="shared" si="144"/>
        <v>Vi</v>
      </c>
      <c r="F322" s="48" t="s">
        <v>59</v>
      </c>
      <c r="G322" s="49"/>
      <c r="H322" s="49"/>
      <c r="I322" s="49"/>
      <c r="J322" s="49"/>
      <c r="K322" s="50">
        <f t="shared" ca="1" si="145"/>
        <v>8</v>
      </c>
      <c r="L322" s="50">
        <f t="shared" ref="L322:L366" si="152">IF(LEN($G322)=0,IF($I322="ZL",$K322,0),IF($H322&gt;=$G322,($H322-$G322)*24,("24:00"*1-ABS($H322-$G322))*24))</f>
        <v>0</v>
      </c>
      <c r="M322" s="50">
        <f t="shared" ref="M322:M366" si="153">IF($L322=0,0,IF($I322="ZL",0,IF($H322="0:00"*1,("24:00"*1-MAX($G322,"22:00"*1))*24,IF($H322&gt;"22:00"*1,($H322-"22:00"*1)*24,0))+IF($G322&lt;"6:00"*1,(MIN("6:00"*1,$H322)-$G322)*24,0)))</f>
        <v>0</v>
      </c>
      <c r="N322" s="49">
        <f t="shared" ref="N322:N366" ca="1" si="154">IF(OR($E322=LEFT(INDEX(zile,6),2),$E322=LEFT(INDEX(zile,7),2),ISNUMBER(MATCH($A322,sarbatori,0))),$L322,0)</f>
        <v>0</v>
      </c>
      <c r="O322" s="51">
        <f t="shared" ref="O322:O366" ca="1" si="155">IF(LEN($I322)&gt;0,0,($L322-$K322)*NOT(OR($E322=LEFT(INDEX(zile,6),2),$E322=LEFT(INDEX(zile,7),2),ISNUMBER(MATCH($A322,sarbatori,0)))))</f>
        <v>-8</v>
      </c>
      <c r="P322" s="49">
        <f t="shared" ref="P322:P342" si="156">IF($I322=P$1,1,0)</f>
        <v>0</v>
      </c>
      <c r="Q322" s="49">
        <f t="shared" ref="Q322:Q342" si="157">IF($I322=Q$1,1,0)</f>
        <v>0</v>
      </c>
      <c r="R322" s="49">
        <f t="shared" ref="R322:R342" si="158">IF($I322=R$1,1,0)</f>
        <v>0</v>
      </c>
      <c r="S322" s="49">
        <f t="shared" ref="S322:S342" si="159">IF($I322=S$1,1,0)</f>
        <v>0</v>
      </c>
      <c r="T322" s="49"/>
    </row>
    <row r="323" spans="1:20" hidden="1" x14ac:dyDescent="0.2">
      <c r="A323" s="30">
        <v>43057</v>
      </c>
      <c r="B323" s="67" t="str">
        <f t="shared" ref="B323:B354" si="160">INDEX(luni,MONTH($A323))</f>
        <v>Noiembrie</v>
      </c>
      <c r="C323" s="8">
        <f t="shared" si="151"/>
        <v>18</v>
      </c>
      <c r="D323" s="8"/>
      <c r="E323" s="49" t="str">
        <f t="shared" ref="E323:E354" si="161">IF(LEN($A323)=0,"",LEFT(INDEX(zile,WEEKDAY($A323,2)),2))</f>
        <v>Sa</v>
      </c>
      <c r="F323" s="48" t="s">
        <v>59</v>
      </c>
      <c r="G323" s="49"/>
      <c r="H323" s="49"/>
      <c r="I323" s="49"/>
      <c r="J323" s="49"/>
      <c r="K323" s="50">
        <f t="shared" ref="K323:K354" ca="1" si="162">INDEX(salariati,MATCH($F323,INDEX(salariati,,1),0),2)*NOT(OR($E323=LEFT(INDEX(zile,6),2),$E323=LEFT(INDEX(zile,7),2),ISNUMBER(MATCH($A323,sarbatori,0)),$I323="CO"))</f>
        <v>0</v>
      </c>
      <c r="L323" s="50">
        <f t="shared" si="152"/>
        <v>0</v>
      </c>
      <c r="M323" s="50">
        <f t="shared" si="153"/>
        <v>0</v>
      </c>
      <c r="N323" s="49">
        <f t="shared" ca="1" si="154"/>
        <v>0</v>
      </c>
      <c r="O323" s="51">
        <f t="shared" ca="1" si="155"/>
        <v>0</v>
      </c>
      <c r="P323" s="49">
        <f t="shared" si="156"/>
        <v>0</v>
      </c>
      <c r="Q323" s="49">
        <f t="shared" si="157"/>
        <v>0</v>
      </c>
      <c r="R323" s="49">
        <f t="shared" si="158"/>
        <v>0</v>
      </c>
      <c r="S323" s="49">
        <f t="shared" si="159"/>
        <v>0</v>
      </c>
      <c r="T323" s="49"/>
    </row>
    <row r="324" spans="1:20" hidden="1" x14ac:dyDescent="0.2">
      <c r="A324" s="30">
        <v>43058</v>
      </c>
      <c r="B324" s="67" t="str">
        <f t="shared" si="160"/>
        <v>Noiembrie</v>
      </c>
      <c r="C324" s="8">
        <f t="shared" si="151"/>
        <v>19</v>
      </c>
      <c r="D324" s="8"/>
      <c r="E324" s="49" t="str">
        <f t="shared" si="161"/>
        <v>Du</v>
      </c>
      <c r="F324" s="48" t="s">
        <v>59</v>
      </c>
      <c r="G324" s="49"/>
      <c r="H324" s="49"/>
      <c r="I324" s="49"/>
      <c r="J324" s="49"/>
      <c r="K324" s="50">
        <f t="shared" ca="1" si="162"/>
        <v>0</v>
      </c>
      <c r="L324" s="50">
        <f t="shared" si="152"/>
        <v>0</v>
      </c>
      <c r="M324" s="50">
        <f t="shared" si="153"/>
        <v>0</v>
      </c>
      <c r="N324" s="49">
        <f t="shared" ca="1" si="154"/>
        <v>0</v>
      </c>
      <c r="O324" s="51">
        <f t="shared" ca="1" si="155"/>
        <v>0</v>
      </c>
      <c r="P324" s="49">
        <f t="shared" si="156"/>
        <v>0</v>
      </c>
      <c r="Q324" s="49">
        <f t="shared" si="157"/>
        <v>0</v>
      </c>
      <c r="R324" s="49">
        <f t="shared" si="158"/>
        <v>0</v>
      </c>
      <c r="S324" s="49">
        <f t="shared" si="159"/>
        <v>0</v>
      </c>
      <c r="T324" s="49"/>
    </row>
    <row r="325" spans="1:20" hidden="1" x14ac:dyDescent="0.2">
      <c r="A325" s="30">
        <v>43059</v>
      </c>
      <c r="B325" s="67" t="str">
        <f t="shared" si="160"/>
        <v>Noiembrie</v>
      </c>
      <c r="C325" s="8">
        <f t="shared" si="151"/>
        <v>20</v>
      </c>
      <c r="D325" s="8"/>
      <c r="E325" s="49" t="str">
        <f t="shared" si="161"/>
        <v>Lu</v>
      </c>
      <c r="F325" s="48" t="s">
        <v>59</v>
      </c>
      <c r="G325" s="49"/>
      <c r="H325" s="49"/>
      <c r="I325" s="49"/>
      <c r="J325" s="49"/>
      <c r="K325" s="50">
        <f t="shared" ca="1" si="162"/>
        <v>8</v>
      </c>
      <c r="L325" s="50">
        <f t="shared" si="152"/>
        <v>0</v>
      </c>
      <c r="M325" s="50">
        <f t="shared" si="153"/>
        <v>0</v>
      </c>
      <c r="N325" s="49">
        <f t="shared" ca="1" si="154"/>
        <v>0</v>
      </c>
      <c r="O325" s="51">
        <f t="shared" ca="1" si="155"/>
        <v>-8</v>
      </c>
      <c r="P325" s="49">
        <f t="shared" si="156"/>
        <v>0</v>
      </c>
      <c r="Q325" s="49">
        <f t="shared" si="157"/>
        <v>0</v>
      </c>
      <c r="R325" s="49">
        <f t="shared" si="158"/>
        <v>0</v>
      </c>
      <c r="S325" s="49">
        <f t="shared" si="159"/>
        <v>0</v>
      </c>
      <c r="T325" s="49"/>
    </row>
    <row r="326" spans="1:20" hidden="1" x14ac:dyDescent="0.2">
      <c r="A326" s="30">
        <v>43060</v>
      </c>
      <c r="B326" s="67" t="str">
        <f t="shared" si="160"/>
        <v>Noiembrie</v>
      </c>
      <c r="C326" s="8">
        <f t="shared" si="151"/>
        <v>21</v>
      </c>
      <c r="D326" s="8"/>
      <c r="E326" s="49" t="str">
        <f t="shared" si="161"/>
        <v>Ma</v>
      </c>
      <c r="F326" s="48" t="s">
        <v>59</v>
      </c>
      <c r="G326" s="49"/>
      <c r="H326" s="49"/>
      <c r="I326" s="49"/>
      <c r="J326" s="49"/>
      <c r="K326" s="50">
        <f t="shared" ca="1" si="162"/>
        <v>8</v>
      </c>
      <c r="L326" s="50">
        <f t="shared" si="152"/>
        <v>0</v>
      </c>
      <c r="M326" s="50">
        <f t="shared" si="153"/>
        <v>0</v>
      </c>
      <c r="N326" s="49">
        <f t="shared" ca="1" si="154"/>
        <v>0</v>
      </c>
      <c r="O326" s="51">
        <f t="shared" ca="1" si="155"/>
        <v>-8</v>
      </c>
      <c r="P326" s="49">
        <f t="shared" si="156"/>
        <v>0</v>
      </c>
      <c r="Q326" s="49">
        <f t="shared" si="157"/>
        <v>0</v>
      </c>
      <c r="R326" s="49">
        <f t="shared" si="158"/>
        <v>0</v>
      </c>
      <c r="S326" s="49">
        <f t="shared" si="159"/>
        <v>0</v>
      </c>
      <c r="T326" s="49"/>
    </row>
    <row r="327" spans="1:20" hidden="1" x14ac:dyDescent="0.2">
      <c r="A327" s="30">
        <v>43061</v>
      </c>
      <c r="B327" s="67" t="str">
        <f t="shared" si="160"/>
        <v>Noiembrie</v>
      </c>
      <c r="C327" s="8">
        <f t="shared" si="151"/>
        <v>22</v>
      </c>
      <c r="D327" s="8"/>
      <c r="E327" s="49" t="str">
        <f t="shared" si="161"/>
        <v>Mi</v>
      </c>
      <c r="F327" s="48" t="s">
        <v>59</v>
      </c>
      <c r="G327" s="49"/>
      <c r="H327" s="49"/>
      <c r="I327" s="49"/>
      <c r="J327" s="49"/>
      <c r="K327" s="50">
        <f t="shared" ca="1" si="162"/>
        <v>8</v>
      </c>
      <c r="L327" s="50">
        <f t="shared" si="152"/>
        <v>0</v>
      </c>
      <c r="M327" s="50">
        <f t="shared" si="153"/>
        <v>0</v>
      </c>
      <c r="N327" s="49">
        <f t="shared" ca="1" si="154"/>
        <v>0</v>
      </c>
      <c r="O327" s="51">
        <f t="shared" ca="1" si="155"/>
        <v>-8</v>
      </c>
      <c r="P327" s="49">
        <f t="shared" si="156"/>
        <v>0</v>
      </c>
      <c r="Q327" s="49">
        <f t="shared" si="157"/>
        <v>0</v>
      </c>
      <c r="R327" s="49">
        <f t="shared" si="158"/>
        <v>0</v>
      </c>
      <c r="S327" s="49">
        <f t="shared" si="159"/>
        <v>0</v>
      </c>
      <c r="T327" s="49"/>
    </row>
    <row r="328" spans="1:20" hidden="1" x14ac:dyDescent="0.2">
      <c r="A328" s="30">
        <v>43062</v>
      </c>
      <c r="B328" s="67" t="str">
        <f t="shared" si="160"/>
        <v>Noiembrie</v>
      </c>
      <c r="C328" s="8">
        <f t="shared" si="151"/>
        <v>23</v>
      </c>
      <c r="D328" s="8"/>
      <c r="E328" s="49" t="str">
        <f t="shared" si="161"/>
        <v>Jo</v>
      </c>
      <c r="F328" s="48" t="s">
        <v>59</v>
      </c>
      <c r="G328" s="49"/>
      <c r="H328" s="49"/>
      <c r="I328" s="49"/>
      <c r="J328" s="49"/>
      <c r="K328" s="50">
        <f t="shared" ca="1" si="162"/>
        <v>8</v>
      </c>
      <c r="L328" s="50">
        <f t="shared" si="152"/>
        <v>0</v>
      </c>
      <c r="M328" s="50">
        <f t="shared" si="153"/>
        <v>0</v>
      </c>
      <c r="N328" s="49">
        <f t="shared" ca="1" si="154"/>
        <v>0</v>
      </c>
      <c r="O328" s="51">
        <f t="shared" ca="1" si="155"/>
        <v>-8</v>
      </c>
      <c r="P328" s="49">
        <f t="shared" si="156"/>
        <v>0</v>
      </c>
      <c r="Q328" s="49">
        <f t="shared" si="157"/>
        <v>0</v>
      </c>
      <c r="R328" s="49">
        <f t="shared" si="158"/>
        <v>0</v>
      </c>
      <c r="S328" s="49">
        <f t="shared" si="159"/>
        <v>0</v>
      </c>
      <c r="T328" s="49"/>
    </row>
    <row r="329" spans="1:20" hidden="1" x14ac:dyDescent="0.2">
      <c r="A329" s="30">
        <v>43063</v>
      </c>
      <c r="B329" s="67" t="str">
        <f t="shared" si="160"/>
        <v>Noiembrie</v>
      </c>
      <c r="C329" s="8">
        <f t="shared" si="151"/>
        <v>24</v>
      </c>
      <c r="D329" s="8"/>
      <c r="E329" s="49" t="str">
        <f t="shared" si="161"/>
        <v>Vi</v>
      </c>
      <c r="F329" s="48" t="s">
        <v>59</v>
      </c>
      <c r="G329" s="49"/>
      <c r="H329" s="49"/>
      <c r="I329" s="49"/>
      <c r="J329" s="49"/>
      <c r="K329" s="50">
        <f t="shared" ca="1" si="162"/>
        <v>8</v>
      </c>
      <c r="L329" s="50">
        <f t="shared" si="152"/>
        <v>0</v>
      </c>
      <c r="M329" s="50">
        <f t="shared" si="153"/>
        <v>0</v>
      </c>
      <c r="N329" s="49">
        <f t="shared" ca="1" si="154"/>
        <v>0</v>
      </c>
      <c r="O329" s="51">
        <f t="shared" ca="1" si="155"/>
        <v>-8</v>
      </c>
      <c r="P329" s="49">
        <f t="shared" si="156"/>
        <v>0</v>
      </c>
      <c r="Q329" s="49">
        <f t="shared" si="157"/>
        <v>0</v>
      </c>
      <c r="R329" s="49">
        <f t="shared" si="158"/>
        <v>0</v>
      </c>
      <c r="S329" s="49">
        <f t="shared" si="159"/>
        <v>0</v>
      </c>
      <c r="T329" s="49"/>
    </row>
    <row r="330" spans="1:20" hidden="1" x14ac:dyDescent="0.2">
      <c r="A330" s="30">
        <v>43064</v>
      </c>
      <c r="B330" s="67" t="str">
        <f t="shared" si="160"/>
        <v>Noiembrie</v>
      </c>
      <c r="C330" s="8">
        <f t="shared" si="151"/>
        <v>25</v>
      </c>
      <c r="D330" s="8"/>
      <c r="E330" s="49" t="str">
        <f t="shared" si="161"/>
        <v>Sa</v>
      </c>
      <c r="F330" s="48" t="s">
        <v>59</v>
      </c>
      <c r="G330" s="49"/>
      <c r="H330" s="49"/>
      <c r="I330" s="49"/>
      <c r="J330" s="49"/>
      <c r="K330" s="50">
        <f t="shared" ca="1" si="162"/>
        <v>0</v>
      </c>
      <c r="L330" s="50">
        <f t="shared" si="152"/>
        <v>0</v>
      </c>
      <c r="M330" s="50">
        <f t="shared" si="153"/>
        <v>0</v>
      </c>
      <c r="N330" s="49">
        <f t="shared" ca="1" si="154"/>
        <v>0</v>
      </c>
      <c r="O330" s="51">
        <f t="shared" ca="1" si="155"/>
        <v>0</v>
      </c>
      <c r="P330" s="49">
        <f t="shared" si="156"/>
        <v>0</v>
      </c>
      <c r="Q330" s="49">
        <f t="shared" si="157"/>
        <v>0</v>
      </c>
      <c r="R330" s="49">
        <f t="shared" si="158"/>
        <v>0</v>
      </c>
      <c r="S330" s="49">
        <f t="shared" si="159"/>
        <v>0</v>
      </c>
      <c r="T330" s="49"/>
    </row>
    <row r="331" spans="1:20" hidden="1" x14ac:dyDescent="0.2">
      <c r="A331" s="30">
        <v>43065</v>
      </c>
      <c r="B331" s="67" t="str">
        <f t="shared" si="160"/>
        <v>Noiembrie</v>
      </c>
      <c r="C331" s="8">
        <f t="shared" si="151"/>
        <v>26</v>
      </c>
      <c r="D331" s="8"/>
      <c r="E331" s="49" t="str">
        <f t="shared" si="161"/>
        <v>Du</v>
      </c>
      <c r="F331" s="48" t="s">
        <v>59</v>
      </c>
      <c r="G331" s="49"/>
      <c r="H331" s="49"/>
      <c r="I331" s="49"/>
      <c r="J331" s="49"/>
      <c r="K331" s="50">
        <f t="shared" ca="1" si="162"/>
        <v>0</v>
      </c>
      <c r="L331" s="50">
        <f t="shared" si="152"/>
        <v>0</v>
      </c>
      <c r="M331" s="50">
        <f t="shared" si="153"/>
        <v>0</v>
      </c>
      <c r="N331" s="49">
        <f t="shared" ca="1" si="154"/>
        <v>0</v>
      </c>
      <c r="O331" s="51">
        <f t="shared" ca="1" si="155"/>
        <v>0</v>
      </c>
      <c r="P331" s="49">
        <f t="shared" si="156"/>
        <v>0</v>
      </c>
      <c r="Q331" s="49">
        <f t="shared" si="157"/>
        <v>0</v>
      </c>
      <c r="R331" s="49">
        <f t="shared" si="158"/>
        <v>0</v>
      </c>
      <c r="S331" s="49">
        <f t="shared" si="159"/>
        <v>0</v>
      </c>
      <c r="T331" s="49"/>
    </row>
    <row r="332" spans="1:20" hidden="1" x14ac:dyDescent="0.2">
      <c r="A332" s="30">
        <v>43066</v>
      </c>
      <c r="B332" s="67" t="str">
        <f t="shared" si="160"/>
        <v>Noiembrie</v>
      </c>
      <c r="C332" s="8">
        <f t="shared" si="151"/>
        <v>27</v>
      </c>
      <c r="D332" s="8"/>
      <c r="E332" s="49" t="str">
        <f t="shared" si="161"/>
        <v>Lu</v>
      </c>
      <c r="F332" s="48" t="s">
        <v>59</v>
      </c>
      <c r="G332" s="49"/>
      <c r="H332" s="49"/>
      <c r="I332" s="49"/>
      <c r="J332" s="49"/>
      <c r="K332" s="50">
        <f t="shared" ca="1" si="162"/>
        <v>8</v>
      </c>
      <c r="L332" s="50">
        <f t="shared" si="152"/>
        <v>0</v>
      </c>
      <c r="M332" s="50">
        <f t="shared" si="153"/>
        <v>0</v>
      </c>
      <c r="N332" s="49">
        <f t="shared" ca="1" si="154"/>
        <v>0</v>
      </c>
      <c r="O332" s="51">
        <f t="shared" ca="1" si="155"/>
        <v>-8</v>
      </c>
      <c r="P332" s="49">
        <f t="shared" si="156"/>
        <v>0</v>
      </c>
      <c r="Q332" s="49">
        <f t="shared" si="157"/>
        <v>0</v>
      </c>
      <c r="R332" s="49">
        <f t="shared" si="158"/>
        <v>0</v>
      </c>
      <c r="S332" s="49">
        <f t="shared" si="159"/>
        <v>0</v>
      </c>
      <c r="T332" s="49"/>
    </row>
    <row r="333" spans="1:20" hidden="1" x14ac:dyDescent="0.2">
      <c r="A333" s="30">
        <v>43067</v>
      </c>
      <c r="B333" s="67" t="str">
        <f t="shared" si="160"/>
        <v>Noiembrie</v>
      </c>
      <c r="C333" s="8">
        <f t="shared" si="151"/>
        <v>28</v>
      </c>
      <c r="D333" s="8"/>
      <c r="E333" s="49" t="str">
        <f t="shared" si="161"/>
        <v>Ma</v>
      </c>
      <c r="F333" s="48" t="s">
        <v>59</v>
      </c>
      <c r="G333" s="49"/>
      <c r="H333" s="49"/>
      <c r="I333" s="49"/>
      <c r="J333" s="49"/>
      <c r="K333" s="50">
        <f t="shared" ca="1" si="162"/>
        <v>8</v>
      </c>
      <c r="L333" s="50">
        <f t="shared" si="152"/>
        <v>0</v>
      </c>
      <c r="M333" s="50">
        <f t="shared" si="153"/>
        <v>0</v>
      </c>
      <c r="N333" s="49">
        <f t="shared" ca="1" si="154"/>
        <v>0</v>
      </c>
      <c r="O333" s="51">
        <f t="shared" ca="1" si="155"/>
        <v>-8</v>
      </c>
      <c r="P333" s="49">
        <f t="shared" si="156"/>
        <v>0</v>
      </c>
      <c r="Q333" s="49">
        <f t="shared" si="157"/>
        <v>0</v>
      </c>
      <c r="R333" s="49">
        <f t="shared" si="158"/>
        <v>0</v>
      </c>
      <c r="S333" s="49">
        <f t="shared" si="159"/>
        <v>0</v>
      </c>
      <c r="T333" s="49"/>
    </row>
    <row r="334" spans="1:20" hidden="1" x14ac:dyDescent="0.2">
      <c r="A334" s="30">
        <v>43068</v>
      </c>
      <c r="B334" s="67" t="str">
        <f t="shared" si="160"/>
        <v>Noiembrie</v>
      </c>
      <c r="C334" s="8">
        <f t="shared" si="151"/>
        <v>29</v>
      </c>
      <c r="D334" s="8"/>
      <c r="E334" s="49" t="str">
        <f t="shared" si="161"/>
        <v>Mi</v>
      </c>
      <c r="F334" s="48" t="s">
        <v>59</v>
      </c>
      <c r="G334" s="49"/>
      <c r="H334" s="49"/>
      <c r="I334" s="49"/>
      <c r="J334" s="49"/>
      <c r="K334" s="50">
        <f t="shared" ca="1" si="162"/>
        <v>8</v>
      </c>
      <c r="L334" s="50">
        <f t="shared" si="152"/>
        <v>0</v>
      </c>
      <c r="M334" s="50">
        <f t="shared" si="153"/>
        <v>0</v>
      </c>
      <c r="N334" s="49">
        <f t="shared" ca="1" si="154"/>
        <v>0</v>
      </c>
      <c r="O334" s="51">
        <f t="shared" ca="1" si="155"/>
        <v>-8</v>
      </c>
      <c r="P334" s="49">
        <f t="shared" si="156"/>
        <v>0</v>
      </c>
      <c r="Q334" s="49">
        <f t="shared" si="157"/>
        <v>0</v>
      </c>
      <c r="R334" s="49">
        <f t="shared" si="158"/>
        <v>0</v>
      </c>
      <c r="S334" s="49">
        <f t="shared" si="159"/>
        <v>0</v>
      </c>
      <c r="T334" s="49"/>
    </row>
    <row r="335" spans="1:20" hidden="1" x14ac:dyDescent="0.2">
      <c r="A335" s="30">
        <v>43069</v>
      </c>
      <c r="B335" s="67" t="str">
        <f t="shared" si="160"/>
        <v>Noiembrie</v>
      </c>
      <c r="C335" s="8">
        <f t="shared" si="151"/>
        <v>30</v>
      </c>
      <c r="D335" s="8"/>
      <c r="E335" s="49" t="str">
        <f t="shared" si="161"/>
        <v>Jo</v>
      </c>
      <c r="F335" s="48" t="s">
        <v>59</v>
      </c>
      <c r="G335" s="49"/>
      <c r="H335" s="49"/>
      <c r="I335" s="49"/>
      <c r="J335" s="49"/>
      <c r="K335" s="50">
        <f t="shared" ca="1" si="162"/>
        <v>0</v>
      </c>
      <c r="L335" s="50">
        <f t="shared" si="152"/>
        <v>0</v>
      </c>
      <c r="M335" s="50">
        <f t="shared" si="153"/>
        <v>0</v>
      </c>
      <c r="N335" s="49">
        <f t="shared" ca="1" si="154"/>
        <v>0</v>
      </c>
      <c r="O335" s="51">
        <f t="shared" ca="1" si="155"/>
        <v>0</v>
      </c>
      <c r="P335" s="49">
        <f t="shared" si="156"/>
        <v>0</v>
      </c>
      <c r="Q335" s="49">
        <f t="shared" si="157"/>
        <v>0</v>
      </c>
      <c r="R335" s="49">
        <f t="shared" si="158"/>
        <v>0</v>
      </c>
      <c r="S335" s="49">
        <f t="shared" si="159"/>
        <v>0</v>
      </c>
      <c r="T335" s="49"/>
    </row>
    <row r="336" spans="1:20" hidden="1" x14ac:dyDescent="0.2">
      <c r="A336" s="30">
        <v>43070</v>
      </c>
      <c r="B336" s="67" t="str">
        <f t="shared" si="160"/>
        <v>Decembrie</v>
      </c>
      <c r="C336" s="8">
        <f t="shared" si="151"/>
        <v>1</v>
      </c>
      <c r="D336" s="8"/>
      <c r="E336" s="49" t="str">
        <f t="shared" si="161"/>
        <v>Vi</v>
      </c>
      <c r="F336" s="48" t="s">
        <v>59</v>
      </c>
      <c r="G336" s="49"/>
      <c r="H336" s="49"/>
      <c r="I336" s="49"/>
      <c r="J336" s="49"/>
      <c r="K336" s="50">
        <f t="shared" ca="1" si="162"/>
        <v>0</v>
      </c>
      <c r="L336" s="50">
        <f t="shared" si="152"/>
        <v>0</v>
      </c>
      <c r="M336" s="50">
        <f t="shared" si="153"/>
        <v>0</v>
      </c>
      <c r="N336" s="49">
        <f t="shared" ca="1" si="154"/>
        <v>0</v>
      </c>
      <c r="O336" s="51">
        <f t="shared" ca="1" si="155"/>
        <v>0</v>
      </c>
      <c r="P336" s="49">
        <f t="shared" si="156"/>
        <v>0</v>
      </c>
      <c r="Q336" s="49">
        <f t="shared" si="157"/>
        <v>0</v>
      </c>
      <c r="R336" s="49">
        <f t="shared" si="158"/>
        <v>0</v>
      </c>
      <c r="S336" s="49">
        <f t="shared" si="159"/>
        <v>0</v>
      </c>
      <c r="T336" s="49"/>
    </row>
    <row r="337" spans="1:20" hidden="1" x14ac:dyDescent="0.2">
      <c r="A337" s="30">
        <v>43071</v>
      </c>
      <c r="B337" s="67" t="str">
        <f t="shared" si="160"/>
        <v>Decembrie</v>
      </c>
      <c r="C337" s="8">
        <f t="shared" si="151"/>
        <v>2</v>
      </c>
      <c r="D337" s="8"/>
      <c r="E337" s="49" t="str">
        <f t="shared" si="161"/>
        <v>Sa</v>
      </c>
      <c r="F337" s="48" t="s">
        <v>59</v>
      </c>
      <c r="G337" s="49"/>
      <c r="H337" s="49"/>
      <c r="I337" s="49"/>
      <c r="J337" s="49"/>
      <c r="K337" s="50">
        <f t="shared" ca="1" si="162"/>
        <v>0</v>
      </c>
      <c r="L337" s="50">
        <f t="shared" si="152"/>
        <v>0</v>
      </c>
      <c r="M337" s="50">
        <f t="shared" si="153"/>
        <v>0</v>
      </c>
      <c r="N337" s="49">
        <f t="shared" ca="1" si="154"/>
        <v>0</v>
      </c>
      <c r="O337" s="51">
        <f t="shared" ca="1" si="155"/>
        <v>0</v>
      </c>
      <c r="P337" s="49">
        <f t="shared" si="156"/>
        <v>0</v>
      </c>
      <c r="Q337" s="49">
        <f t="shared" si="157"/>
        <v>0</v>
      </c>
      <c r="R337" s="49">
        <f t="shared" si="158"/>
        <v>0</v>
      </c>
      <c r="S337" s="49">
        <f t="shared" si="159"/>
        <v>0</v>
      </c>
      <c r="T337" s="49"/>
    </row>
    <row r="338" spans="1:20" hidden="1" x14ac:dyDescent="0.2">
      <c r="A338" s="30">
        <v>43072</v>
      </c>
      <c r="B338" s="67" t="str">
        <f t="shared" si="160"/>
        <v>Decembrie</v>
      </c>
      <c r="C338" s="8">
        <f t="shared" si="151"/>
        <v>3</v>
      </c>
      <c r="D338" s="8"/>
      <c r="E338" s="49" t="str">
        <f t="shared" si="161"/>
        <v>Du</v>
      </c>
      <c r="F338" s="48" t="s">
        <v>59</v>
      </c>
      <c r="G338" s="49"/>
      <c r="H338" s="49"/>
      <c r="I338" s="49"/>
      <c r="J338" s="49"/>
      <c r="K338" s="50">
        <f t="shared" ca="1" si="162"/>
        <v>0</v>
      </c>
      <c r="L338" s="50">
        <f t="shared" si="152"/>
        <v>0</v>
      </c>
      <c r="M338" s="50">
        <f t="shared" si="153"/>
        <v>0</v>
      </c>
      <c r="N338" s="49">
        <f t="shared" ca="1" si="154"/>
        <v>0</v>
      </c>
      <c r="O338" s="51">
        <f t="shared" ca="1" si="155"/>
        <v>0</v>
      </c>
      <c r="P338" s="49">
        <f t="shared" si="156"/>
        <v>0</v>
      </c>
      <c r="Q338" s="49">
        <f t="shared" si="157"/>
        <v>0</v>
      </c>
      <c r="R338" s="49">
        <f t="shared" si="158"/>
        <v>0</v>
      </c>
      <c r="S338" s="49">
        <f t="shared" si="159"/>
        <v>0</v>
      </c>
      <c r="T338" s="49"/>
    </row>
    <row r="339" spans="1:20" hidden="1" x14ac:dyDescent="0.2">
      <c r="A339" s="30">
        <v>43073</v>
      </c>
      <c r="B339" s="67" t="str">
        <f t="shared" si="160"/>
        <v>Decembrie</v>
      </c>
      <c r="C339" s="8">
        <f t="shared" si="151"/>
        <v>4</v>
      </c>
      <c r="D339" s="8"/>
      <c r="E339" s="49" t="str">
        <f t="shared" si="161"/>
        <v>Lu</v>
      </c>
      <c r="F339" s="48" t="s">
        <v>59</v>
      </c>
      <c r="G339" s="49"/>
      <c r="H339" s="49"/>
      <c r="I339" s="49"/>
      <c r="J339" s="49"/>
      <c r="K339" s="50">
        <f t="shared" ca="1" si="162"/>
        <v>8</v>
      </c>
      <c r="L339" s="50">
        <f t="shared" si="152"/>
        <v>0</v>
      </c>
      <c r="M339" s="50">
        <f t="shared" si="153"/>
        <v>0</v>
      </c>
      <c r="N339" s="49">
        <f t="shared" ca="1" si="154"/>
        <v>0</v>
      </c>
      <c r="O339" s="51">
        <f t="shared" ca="1" si="155"/>
        <v>-8</v>
      </c>
      <c r="P339" s="49">
        <f t="shared" si="156"/>
        <v>0</v>
      </c>
      <c r="Q339" s="49">
        <f t="shared" si="157"/>
        <v>0</v>
      </c>
      <c r="R339" s="49">
        <f t="shared" si="158"/>
        <v>0</v>
      </c>
      <c r="S339" s="49">
        <f t="shared" si="159"/>
        <v>0</v>
      </c>
      <c r="T339" s="49"/>
    </row>
    <row r="340" spans="1:20" hidden="1" x14ac:dyDescent="0.2">
      <c r="A340" s="30">
        <v>43074</v>
      </c>
      <c r="B340" s="67" t="str">
        <f t="shared" si="160"/>
        <v>Decembrie</v>
      </c>
      <c r="C340" s="8">
        <f t="shared" si="151"/>
        <v>5</v>
      </c>
      <c r="D340" s="8"/>
      <c r="E340" s="49" t="str">
        <f t="shared" si="161"/>
        <v>Ma</v>
      </c>
      <c r="F340" s="48" t="s">
        <v>59</v>
      </c>
      <c r="G340" s="49"/>
      <c r="H340" s="49"/>
      <c r="I340" s="49"/>
      <c r="J340" s="49"/>
      <c r="K340" s="50">
        <f t="shared" ca="1" si="162"/>
        <v>8</v>
      </c>
      <c r="L340" s="50">
        <f t="shared" si="152"/>
        <v>0</v>
      </c>
      <c r="M340" s="50">
        <f t="shared" si="153"/>
        <v>0</v>
      </c>
      <c r="N340" s="49">
        <f t="shared" ca="1" si="154"/>
        <v>0</v>
      </c>
      <c r="O340" s="51">
        <f t="shared" ca="1" si="155"/>
        <v>-8</v>
      </c>
      <c r="P340" s="49">
        <f t="shared" si="156"/>
        <v>0</v>
      </c>
      <c r="Q340" s="49">
        <f t="shared" si="157"/>
        <v>0</v>
      </c>
      <c r="R340" s="49">
        <f t="shared" si="158"/>
        <v>0</v>
      </c>
      <c r="S340" s="49">
        <f t="shared" si="159"/>
        <v>0</v>
      </c>
      <c r="T340" s="49"/>
    </row>
    <row r="341" spans="1:20" hidden="1" x14ac:dyDescent="0.2">
      <c r="A341" s="30">
        <v>43075</v>
      </c>
      <c r="B341" s="67" t="str">
        <f t="shared" si="160"/>
        <v>Decembrie</v>
      </c>
      <c r="C341" s="8">
        <f t="shared" si="151"/>
        <v>6</v>
      </c>
      <c r="D341" s="8"/>
      <c r="E341" s="49" t="str">
        <f t="shared" si="161"/>
        <v>Mi</v>
      </c>
      <c r="F341" s="48" t="s">
        <v>59</v>
      </c>
      <c r="G341" s="49"/>
      <c r="H341" s="49"/>
      <c r="I341" s="49"/>
      <c r="J341" s="49"/>
      <c r="K341" s="50">
        <f t="shared" ca="1" si="162"/>
        <v>8</v>
      </c>
      <c r="L341" s="50">
        <f t="shared" si="152"/>
        <v>0</v>
      </c>
      <c r="M341" s="50">
        <f t="shared" si="153"/>
        <v>0</v>
      </c>
      <c r="N341" s="49">
        <f t="shared" ca="1" si="154"/>
        <v>0</v>
      </c>
      <c r="O341" s="51">
        <f t="shared" ca="1" si="155"/>
        <v>-8</v>
      </c>
      <c r="P341" s="49">
        <f t="shared" si="156"/>
        <v>0</v>
      </c>
      <c r="Q341" s="49">
        <f t="shared" si="157"/>
        <v>0</v>
      </c>
      <c r="R341" s="49">
        <f t="shared" si="158"/>
        <v>0</v>
      </c>
      <c r="S341" s="49">
        <f t="shared" si="159"/>
        <v>0</v>
      </c>
      <c r="T341" s="49"/>
    </row>
    <row r="342" spans="1:20" hidden="1" x14ac:dyDescent="0.2">
      <c r="A342" s="30">
        <v>43076</v>
      </c>
      <c r="B342" s="67" t="str">
        <f t="shared" si="160"/>
        <v>Decembrie</v>
      </c>
      <c r="C342" s="8">
        <f t="shared" si="151"/>
        <v>7</v>
      </c>
      <c r="D342" s="8"/>
      <c r="E342" s="49" t="str">
        <f t="shared" si="161"/>
        <v>Jo</v>
      </c>
      <c r="F342" s="48" t="s">
        <v>59</v>
      </c>
      <c r="G342" s="49"/>
      <c r="H342" s="49"/>
      <c r="I342" s="49"/>
      <c r="J342" s="49"/>
      <c r="K342" s="50">
        <f t="shared" ca="1" si="162"/>
        <v>8</v>
      </c>
      <c r="L342" s="50">
        <f t="shared" si="152"/>
        <v>0</v>
      </c>
      <c r="M342" s="50">
        <f t="shared" si="153"/>
        <v>0</v>
      </c>
      <c r="N342" s="49">
        <f t="shared" ca="1" si="154"/>
        <v>0</v>
      </c>
      <c r="O342" s="51">
        <f t="shared" ca="1" si="155"/>
        <v>-8</v>
      </c>
      <c r="P342" s="49">
        <f t="shared" si="156"/>
        <v>0</v>
      </c>
      <c r="Q342" s="49">
        <f t="shared" si="157"/>
        <v>0</v>
      </c>
      <c r="R342" s="49">
        <f t="shared" si="158"/>
        <v>0</v>
      </c>
      <c r="S342" s="49">
        <f t="shared" si="159"/>
        <v>0</v>
      </c>
      <c r="T342" s="49"/>
    </row>
    <row r="343" spans="1:20" hidden="1" x14ac:dyDescent="0.2">
      <c r="A343" s="30">
        <v>43077</v>
      </c>
      <c r="B343" s="67" t="str">
        <f t="shared" si="160"/>
        <v>Decembrie</v>
      </c>
      <c r="C343" s="8">
        <f t="shared" ref="C343:C349" si="163">DAY($A343)</f>
        <v>8</v>
      </c>
      <c r="D343" s="8"/>
      <c r="E343" s="49" t="str">
        <f t="shared" si="161"/>
        <v>Vi</v>
      </c>
      <c r="F343" s="48" t="s">
        <v>59</v>
      </c>
      <c r="G343" s="49"/>
      <c r="H343" s="49"/>
      <c r="I343" s="49"/>
      <c r="J343" s="49"/>
      <c r="K343" s="50">
        <f t="shared" ca="1" si="162"/>
        <v>8</v>
      </c>
      <c r="L343" s="50">
        <f t="shared" si="152"/>
        <v>0</v>
      </c>
      <c r="M343" s="50">
        <f t="shared" si="153"/>
        <v>0</v>
      </c>
      <c r="N343" s="49">
        <f t="shared" ca="1" si="154"/>
        <v>0</v>
      </c>
      <c r="O343" s="51">
        <f t="shared" ca="1" si="155"/>
        <v>-8</v>
      </c>
      <c r="P343" s="49">
        <f t="shared" ref="P343:P349" si="164">IF($I343=P$1,1,0)</f>
        <v>0</v>
      </c>
      <c r="Q343" s="49">
        <f t="shared" ref="Q343:Q349" si="165">IF($I343=Q$1,1,0)</f>
        <v>0</v>
      </c>
      <c r="R343" s="49">
        <f t="shared" ref="R343:R349" si="166">IF($I343=R$1,1,0)</f>
        <v>0</v>
      </c>
      <c r="S343" s="49">
        <f t="shared" ref="S343:S349" si="167">IF($I343=S$1,1,0)</f>
        <v>0</v>
      </c>
      <c r="T343" s="49"/>
    </row>
    <row r="344" spans="1:20" hidden="1" x14ac:dyDescent="0.2">
      <c r="A344" s="30">
        <v>43078</v>
      </c>
      <c r="B344" s="67" t="str">
        <f t="shared" si="160"/>
        <v>Decembrie</v>
      </c>
      <c r="C344" s="8">
        <f t="shared" si="163"/>
        <v>9</v>
      </c>
      <c r="D344" s="8"/>
      <c r="E344" s="49" t="str">
        <f t="shared" si="161"/>
        <v>Sa</v>
      </c>
      <c r="F344" s="48" t="s">
        <v>59</v>
      </c>
      <c r="G344" s="49"/>
      <c r="H344" s="49"/>
      <c r="I344" s="49"/>
      <c r="J344" s="49"/>
      <c r="K344" s="50">
        <f t="shared" ca="1" si="162"/>
        <v>0</v>
      </c>
      <c r="L344" s="50">
        <f t="shared" si="152"/>
        <v>0</v>
      </c>
      <c r="M344" s="50">
        <f t="shared" si="153"/>
        <v>0</v>
      </c>
      <c r="N344" s="49">
        <f t="shared" ca="1" si="154"/>
        <v>0</v>
      </c>
      <c r="O344" s="51">
        <f t="shared" ca="1" si="155"/>
        <v>0</v>
      </c>
      <c r="P344" s="49">
        <f t="shared" si="164"/>
        <v>0</v>
      </c>
      <c r="Q344" s="49">
        <f t="shared" si="165"/>
        <v>0</v>
      </c>
      <c r="R344" s="49">
        <f t="shared" si="166"/>
        <v>0</v>
      </c>
      <c r="S344" s="49">
        <f t="shared" si="167"/>
        <v>0</v>
      </c>
      <c r="T344" s="49"/>
    </row>
    <row r="345" spans="1:20" hidden="1" x14ac:dyDescent="0.2">
      <c r="A345" s="30">
        <v>43079</v>
      </c>
      <c r="B345" s="67" t="str">
        <f t="shared" si="160"/>
        <v>Decembrie</v>
      </c>
      <c r="C345" s="8">
        <f t="shared" si="163"/>
        <v>10</v>
      </c>
      <c r="D345" s="8"/>
      <c r="E345" s="49" t="str">
        <f t="shared" si="161"/>
        <v>Du</v>
      </c>
      <c r="F345" s="48" t="s">
        <v>59</v>
      </c>
      <c r="G345" s="49"/>
      <c r="H345" s="49"/>
      <c r="I345" s="49"/>
      <c r="J345" s="49"/>
      <c r="K345" s="50">
        <f t="shared" ca="1" si="162"/>
        <v>0</v>
      </c>
      <c r="L345" s="50">
        <f t="shared" si="152"/>
        <v>0</v>
      </c>
      <c r="M345" s="50">
        <f t="shared" si="153"/>
        <v>0</v>
      </c>
      <c r="N345" s="49">
        <f t="shared" ca="1" si="154"/>
        <v>0</v>
      </c>
      <c r="O345" s="51">
        <f t="shared" ca="1" si="155"/>
        <v>0</v>
      </c>
      <c r="P345" s="49">
        <f t="shared" si="164"/>
        <v>0</v>
      </c>
      <c r="Q345" s="49">
        <f t="shared" si="165"/>
        <v>0</v>
      </c>
      <c r="R345" s="49">
        <f t="shared" si="166"/>
        <v>0</v>
      </c>
      <c r="S345" s="49">
        <f t="shared" si="167"/>
        <v>0</v>
      </c>
      <c r="T345" s="49"/>
    </row>
    <row r="346" spans="1:20" hidden="1" x14ac:dyDescent="0.2">
      <c r="A346" s="30">
        <v>43080</v>
      </c>
      <c r="B346" s="67" t="str">
        <f t="shared" si="160"/>
        <v>Decembrie</v>
      </c>
      <c r="C346" s="8">
        <f t="shared" si="163"/>
        <v>11</v>
      </c>
      <c r="D346" s="8"/>
      <c r="E346" s="49" t="str">
        <f t="shared" si="161"/>
        <v>Lu</v>
      </c>
      <c r="F346" s="48" t="s">
        <v>59</v>
      </c>
      <c r="G346" s="49"/>
      <c r="H346" s="49"/>
      <c r="I346" s="49"/>
      <c r="J346" s="49"/>
      <c r="K346" s="50">
        <f t="shared" ca="1" si="162"/>
        <v>8</v>
      </c>
      <c r="L346" s="50">
        <f t="shared" si="152"/>
        <v>0</v>
      </c>
      <c r="M346" s="50">
        <f t="shared" si="153"/>
        <v>0</v>
      </c>
      <c r="N346" s="49">
        <f t="shared" ca="1" si="154"/>
        <v>0</v>
      </c>
      <c r="O346" s="51">
        <f t="shared" ca="1" si="155"/>
        <v>-8</v>
      </c>
      <c r="P346" s="49">
        <f t="shared" si="164"/>
        <v>0</v>
      </c>
      <c r="Q346" s="49">
        <f t="shared" si="165"/>
        <v>0</v>
      </c>
      <c r="R346" s="49">
        <f t="shared" si="166"/>
        <v>0</v>
      </c>
      <c r="S346" s="49">
        <f t="shared" si="167"/>
        <v>0</v>
      </c>
      <c r="T346" s="49"/>
    </row>
    <row r="347" spans="1:20" hidden="1" x14ac:dyDescent="0.2">
      <c r="A347" s="30">
        <v>43081</v>
      </c>
      <c r="B347" s="67" t="str">
        <f t="shared" si="160"/>
        <v>Decembrie</v>
      </c>
      <c r="C347" s="8">
        <f t="shared" si="163"/>
        <v>12</v>
      </c>
      <c r="D347" s="8"/>
      <c r="E347" s="49" t="str">
        <f t="shared" si="161"/>
        <v>Ma</v>
      </c>
      <c r="F347" s="48" t="s">
        <v>59</v>
      </c>
      <c r="G347" s="49"/>
      <c r="H347" s="49"/>
      <c r="I347" s="49"/>
      <c r="J347" s="49"/>
      <c r="K347" s="50">
        <f t="shared" ca="1" si="162"/>
        <v>8</v>
      </c>
      <c r="L347" s="50">
        <f t="shared" si="152"/>
        <v>0</v>
      </c>
      <c r="M347" s="50">
        <f t="shared" si="153"/>
        <v>0</v>
      </c>
      <c r="N347" s="49">
        <f t="shared" ca="1" si="154"/>
        <v>0</v>
      </c>
      <c r="O347" s="51">
        <f t="shared" ca="1" si="155"/>
        <v>-8</v>
      </c>
      <c r="P347" s="49">
        <f t="shared" si="164"/>
        <v>0</v>
      </c>
      <c r="Q347" s="49">
        <f t="shared" si="165"/>
        <v>0</v>
      </c>
      <c r="R347" s="49">
        <f t="shared" si="166"/>
        <v>0</v>
      </c>
      <c r="S347" s="49">
        <f t="shared" si="167"/>
        <v>0</v>
      </c>
      <c r="T347" s="49"/>
    </row>
    <row r="348" spans="1:20" hidden="1" x14ac:dyDescent="0.2">
      <c r="A348" s="30">
        <v>43082</v>
      </c>
      <c r="B348" s="67" t="str">
        <f t="shared" si="160"/>
        <v>Decembrie</v>
      </c>
      <c r="C348" s="8">
        <f t="shared" si="163"/>
        <v>13</v>
      </c>
      <c r="D348" s="8"/>
      <c r="E348" s="49" t="str">
        <f t="shared" si="161"/>
        <v>Mi</v>
      </c>
      <c r="F348" s="48" t="s">
        <v>59</v>
      </c>
      <c r="G348" s="49"/>
      <c r="H348" s="49"/>
      <c r="I348" s="49"/>
      <c r="J348" s="49"/>
      <c r="K348" s="50">
        <f t="shared" ca="1" si="162"/>
        <v>8</v>
      </c>
      <c r="L348" s="50">
        <f t="shared" si="152"/>
        <v>0</v>
      </c>
      <c r="M348" s="50">
        <f t="shared" si="153"/>
        <v>0</v>
      </c>
      <c r="N348" s="49">
        <f t="shared" ca="1" si="154"/>
        <v>0</v>
      </c>
      <c r="O348" s="51">
        <f t="shared" ca="1" si="155"/>
        <v>-8</v>
      </c>
      <c r="P348" s="49">
        <f t="shared" si="164"/>
        <v>0</v>
      </c>
      <c r="Q348" s="49">
        <f t="shared" si="165"/>
        <v>0</v>
      </c>
      <c r="R348" s="49">
        <f t="shared" si="166"/>
        <v>0</v>
      </c>
      <c r="S348" s="49">
        <f t="shared" si="167"/>
        <v>0</v>
      </c>
      <c r="T348" s="49"/>
    </row>
    <row r="349" spans="1:20" hidden="1" x14ac:dyDescent="0.2">
      <c r="A349" s="30">
        <v>43083</v>
      </c>
      <c r="B349" s="67" t="str">
        <f t="shared" si="160"/>
        <v>Decembrie</v>
      </c>
      <c r="C349" s="8">
        <f t="shared" si="163"/>
        <v>14</v>
      </c>
      <c r="D349" s="8"/>
      <c r="E349" s="49" t="str">
        <f t="shared" si="161"/>
        <v>Jo</v>
      </c>
      <c r="F349" s="48" t="s">
        <v>59</v>
      </c>
      <c r="G349" s="49"/>
      <c r="H349" s="49"/>
      <c r="I349" s="49"/>
      <c r="J349" s="49"/>
      <c r="K349" s="50">
        <f t="shared" ca="1" si="162"/>
        <v>8</v>
      </c>
      <c r="L349" s="50">
        <f t="shared" si="152"/>
        <v>0</v>
      </c>
      <c r="M349" s="50">
        <f t="shared" si="153"/>
        <v>0</v>
      </c>
      <c r="N349" s="49">
        <f t="shared" ca="1" si="154"/>
        <v>0</v>
      </c>
      <c r="O349" s="51">
        <f t="shared" ca="1" si="155"/>
        <v>-8</v>
      </c>
      <c r="P349" s="49">
        <f t="shared" si="164"/>
        <v>0</v>
      </c>
      <c r="Q349" s="49">
        <f t="shared" si="165"/>
        <v>0</v>
      </c>
      <c r="R349" s="49">
        <f t="shared" si="166"/>
        <v>0</v>
      </c>
      <c r="S349" s="49">
        <f t="shared" si="167"/>
        <v>0</v>
      </c>
      <c r="T349" s="49"/>
    </row>
    <row r="350" spans="1:20" hidden="1" x14ac:dyDescent="0.2">
      <c r="A350" s="30">
        <v>43084</v>
      </c>
      <c r="B350" s="67" t="str">
        <f t="shared" si="160"/>
        <v>Decembrie</v>
      </c>
      <c r="C350" s="8">
        <f t="shared" ref="C350:C356" si="168">DAY($A350)</f>
        <v>15</v>
      </c>
      <c r="D350" s="8"/>
      <c r="E350" s="49" t="str">
        <f t="shared" si="161"/>
        <v>Vi</v>
      </c>
      <c r="F350" s="48" t="s">
        <v>59</v>
      </c>
      <c r="G350" s="49"/>
      <c r="H350" s="49"/>
      <c r="I350" s="49"/>
      <c r="J350" s="49"/>
      <c r="K350" s="50">
        <f t="shared" ca="1" si="162"/>
        <v>8</v>
      </c>
      <c r="L350" s="50">
        <f t="shared" si="152"/>
        <v>0</v>
      </c>
      <c r="M350" s="50">
        <f t="shared" si="153"/>
        <v>0</v>
      </c>
      <c r="N350" s="49">
        <f t="shared" ca="1" si="154"/>
        <v>0</v>
      </c>
      <c r="O350" s="51">
        <f t="shared" ca="1" si="155"/>
        <v>-8</v>
      </c>
      <c r="P350" s="49">
        <f t="shared" ref="P350:P356" si="169">IF($I350=P$1,1,0)</f>
        <v>0</v>
      </c>
      <c r="Q350" s="49">
        <f t="shared" ref="Q350:Q356" si="170">IF($I350=Q$1,1,0)</f>
        <v>0</v>
      </c>
      <c r="R350" s="49">
        <f t="shared" ref="R350:R356" si="171">IF($I350=R$1,1,0)</f>
        <v>0</v>
      </c>
      <c r="S350" s="49">
        <f t="shared" ref="S350:S356" si="172">IF($I350=S$1,1,0)</f>
        <v>0</v>
      </c>
      <c r="T350" s="49"/>
    </row>
    <row r="351" spans="1:20" hidden="1" x14ac:dyDescent="0.2">
      <c r="A351" s="30">
        <v>43085</v>
      </c>
      <c r="B351" s="67" t="str">
        <f t="shared" si="160"/>
        <v>Decembrie</v>
      </c>
      <c r="C351" s="8">
        <f t="shared" si="168"/>
        <v>16</v>
      </c>
      <c r="D351" s="8"/>
      <c r="E351" s="49" t="str">
        <f t="shared" si="161"/>
        <v>Sa</v>
      </c>
      <c r="F351" s="48" t="s">
        <v>59</v>
      </c>
      <c r="G351" s="49"/>
      <c r="H351" s="49"/>
      <c r="I351" s="49"/>
      <c r="J351" s="49"/>
      <c r="K351" s="50">
        <f t="shared" ca="1" si="162"/>
        <v>0</v>
      </c>
      <c r="L351" s="50">
        <f t="shared" si="152"/>
        <v>0</v>
      </c>
      <c r="M351" s="50">
        <f t="shared" si="153"/>
        <v>0</v>
      </c>
      <c r="N351" s="49">
        <f t="shared" ca="1" si="154"/>
        <v>0</v>
      </c>
      <c r="O351" s="51">
        <f t="shared" ca="1" si="155"/>
        <v>0</v>
      </c>
      <c r="P351" s="49">
        <f t="shared" si="169"/>
        <v>0</v>
      </c>
      <c r="Q351" s="49">
        <f t="shared" si="170"/>
        <v>0</v>
      </c>
      <c r="R351" s="49">
        <f t="shared" si="171"/>
        <v>0</v>
      </c>
      <c r="S351" s="49">
        <f t="shared" si="172"/>
        <v>0</v>
      </c>
      <c r="T351" s="49"/>
    </row>
    <row r="352" spans="1:20" hidden="1" x14ac:dyDescent="0.2">
      <c r="A352" s="30">
        <v>43086</v>
      </c>
      <c r="B352" s="67" t="str">
        <f t="shared" si="160"/>
        <v>Decembrie</v>
      </c>
      <c r="C352" s="8">
        <f t="shared" si="168"/>
        <v>17</v>
      </c>
      <c r="D352" s="8"/>
      <c r="E352" s="49" t="str">
        <f t="shared" si="161"/>
        <v>Du</v>
      </c>
      <c r="F352" s="48" t="s">
        <v>59</v>
      </c>
      <c r="G352" s="49"/>
      <c r="H352" s="49"/>
      <c r="I352" s="49"/>
      <c r="J352" s="49"/>
      <c r="K352" s="50">
        <f t="shared" ca="1" si="162"/>
        <v>0</v>
      </c>
      <c r="L352" s="50">
        <f t="shared" si="152"/>
        <v>0</v>
      </c>
      <c r="M352" s="50">
        <f t="shared" si="153"/>
        <v>0</v>
      </c>
      <c r="N352" s="49">
        <f t="shared" ca="1" si="154"/>
        <v>0</v>
      </c>
      <c r="O352" s="51">
        <f t="shared" ca="1" si="155"/>
        <v>0</v>
      </c>
      <c r="P352" s="49">
        <f t="shared" si="169"/>
        <v>0</v>
      </c>
      <c r="Q352" s="49">
        <f t="shared" si="170"/>
        <v>0</v>
      </c>
      <c r="R352" s="49">
        <f t="shared" si="171"/>
        <v>0</v>
      </c>
      <c r="S352" s="49">
        <f t="shared" si="172"/>
        <v>0</v>
      </c>
      <c r="T352" s="49"/>
    </row>
    <row r="353" spans="1:20" hidden="1" x14ac:dyDescent="0.2">
      <c r="A353" s="30">
        <v>43087</v>
      </c>
      <c r="B353" s="67" t="str">
        <f t="shared" si="160"/>
        <v>Decembrie</v>
      </c>
      <c r="C353" s="8">
        <f t="shared" si="168"/>
        <v>18</v>
      </c>
      <c r="D353" s="8"/>
      <c r="E353" s="49" t="str">
        <f t="shared" si="161"/>
        <v>Lu</v>
      </c>
      <c r="F353" s="48" t="s">
        <v>59</v>
      </c>
      <c r="G353" s="49"/>
      <c r="H353" s="49"/>
      <c r="I353" s="49"/>
      <c r="J353" s="49"/>
      <c r="K353" s="50">
        <f t="shared" ca="1" si="162"/>
        <v>8</v>
      </c>
      <c r="L353" s="50">
        <f t="shared" si="152"/>
        <v>0</v>
      </c>
      <c r="M353" s="50">
        <f t="shared" si="153"/>
        <v>0</v>
      </c>
      <c r="N353" s="49">
        <f t="shared" ca="1" si="154"/>
        <v>0</v>
      </c>
      <c r="O353" s="51">
        <f t="shared" ca="1" si="155"/>
        <v>-8</v>
      </c>
      <c r="P353" s="49">
        <f t="shared" si="169"/>
        <v>0</v>
      </c>
      <c r="Q353" s="49">
        <f t="shared" si="170"/>
        <v>0</v>
      </c>
      <c r="R353" s="49">
        <f t="shared" si="171"/>
        <v>0</v>
      </c>
      <c r="S353" s="49">
        <f t="shared" si="172"/>
        <v>0</v>
      </c>
      <c r="T353" s="49"/>
    </row>
    <row r="354" spans="1:20" hidden="1" x14ac:dyDescent="0.2">
      <c r="A354" s="30">
        <v>43088</v>
      </c>
      <c r="B354" s="67" t="str">
        <f t="shared" si="160"/>
        <v>Decembrie</v>
      </c>
      <c r="C354" s="8">
        <f t="shared" si="168"/>
        <v>19</v>
      </c>
      <c r="D354" s="8"/>
      <c r="E354" s="49" t="str">
        <f t="shared" si="161"/>
        <v>Ma</v>
      </c>
      <c r="F354" s="48" t="s">
        <v>59</v>
      </c>
      <c r="G354" s="49"/>
      <c r="H354" s="49"/>
      <c r="I354" s="49"/>
      <c r="J354" s="49"/>
      <c r="K354" s="50">
        <f t="shared" ca="1" si="162"/>
        <v>8</v>
      </c>
      <c r="L354" s="50">
        <f t="shared" si="152"/>
        <v>0</v>
      </c>
      <c r="M354" s="50">
        <f t="shared" si="153"/>
        <v>0</v>
      </c>
      <c r="N354" s="49">
        <f t="shared" ca="1" si="154"/>
        <v>0</v>
      </c>
      <c r="O354" s="51">
        <f t="shared" ca="1" si="155"/>
        <v>-8</v>
      </c>
      <c r="P354" s="49">
        <f t="shared" si="169"/>
        <v>0</v>
      </c>
      <c r="Q354" s="49">
        <f t="shared" si="170"/>
        <v>0</v>
      </c>
      <c r="R354" s="49">
        <f t="shared" si="171"/>
        <v>0</v>
      </c>
      <c r="S354" s="49">
        <f t="shared" si="172"/>
        <v>0</v>
      </c>
      <c r="T354" s="49"/>
    </row>
    <row r="355" spans="1:20" hidden="1" x14ac:dyDescent="0.2">
      <c r="A355" s="30">
        <v>43089</v>
      </c>
      <c r="B355" s="67" t="str">
        <f t="shared" ref="B355:B366" si="173">INDEX(luni,MONTH($A355))</f>
        <v>Decembrie</v>
      </c>
      <c r="C355" s="8">
        <f t="shared" si="168"/>
        <v>20</v>
      </c>
      <c r="D355" s="8"/>
      <c r="E355" s="49" t="str">
        <f t="shared" ref="E355:E366" si="174">IF(LEN($A355)=0,"",LEFT(INDEX(zile,WEEKDAY($A355,2)),2))</f>
        <v>Mi</v>
      </c>
      <c r="F355" s="48" t="s">
        <v>59</v>
      </c>
      <c r="G355" s="49"/>
      <c r="H355" s="49"/>
      <c r="I355" s="49"/>
      <c r="J355" s="49"/>
      <c r="K355" s="50">
        <f t="shared" ref="K355:K366" ca="1" si="175">INDEX(salariati,MATCH($F355,INDEX(salariati,,1),0),2)*NOT(OR($E355=LEFT(INDEX(zile,6),2),$E355=LEFT(INDEX(zile,7),2),ISNUMBER(MATCH($A355,sarbatori,0)),$I355="CO"))</f>
        <v>8</v>
      </c>
      <c r="L355" s="50">
        <f t="shared" si="152"/>
        <v>0</v>
      </c>
      <c r="M355" s="50">
        <f t="shared" si="153"/>
        <v>0</v>
      </c>
      <c r="N355" s="49">
        <f t="shared" ca="1" si="154"/>
        <v>0</v>
      </c>
      <c r="O355" s="51">
        <f t="shared" ca="1" si="155"/>
        <v>-8</v>
      </c>
      <c r="P355" s="49">
        <f t="shared" si="169"/>
        <v>0</v>
      </c>
      <c r="Q355" s="49">
        <f t="shared" si="170"/>
        <v>0</v>
      </c>
      <c r="R355" s="49">
        <f t="shared" si="171"/>
        <v>0</v>
      </c>
      <c r="S355" s="49">
        <f t="shared" si="172"/>
        <v>0</v>
      </c>
      <c r="T355" s="49"/>
    </row>
    <row r="356" spans="1:20" hidden="1" x14ac:dyDescent="0.2">
      <c r="A356" s="30">
        <v>43090</v>
      </c>
      <c r="B356" s="67" t="str">
        <f t="shared" si="173"/>
        <v>Decembrie</v>
      </c>
      <c r="C356" s="8">
        <f t="shared" si="168"/>
        <v>21</v>
      </c>
      <c r="D356" s="8"/>
      <c r="E356" s="49" t="str">
        <f t="shared" si="174"/>
        <v>Jo</v>
      </c>
      <c r="F356" s="48" t="s">
        <v>59</v>
      </c>
      <c r="G356" s="49"/>
      <c r="H356" s="49"/>
      <c r="I356" s="49"/>
      <c r="J356" s="49"/>
      <c r="K356" s="50">
        <f t="shared" ca="1" si="175"/>
        <v>8</v>
      </c>
      <c r="L356" s="50">
        <f t="shared" si="152"/>
        <v>0</v>
      </c>
      <c r="M356" s="50">
        <f t="shared" si="153"/>
        <v>0</v>
      </c>
      <c r="N356" s="49">
        <f t="shared" ca="1" si="154"/>
        <v>0</v>
      </c>
      <c r="O356" s="51">
        <f t="shared" ca="1" si="155"/>
        <v>-8</v>
      </c>
      <c r="P356" s="49">
        <f t="shared" si="169"/>
        <v>0</v>
      </c>
      <c r="Q356" s="49">
        <f t="shared" si="170"/>
        <v>0</v>
      </c>
      <c r="R356" s="49">
        <f t="shared" si="171"/>
        <v>0</v>
      </c>
      <c r="S356" s="49">
        <f t="shared" si="172"/>
        <v>0</v>
      </c>
      <c r="T356" s="49"/>
    </row>
    <row r="357" spans="1:20" hidden="1" x14ac:dyDescent="0.2">
      <c r="A357" s="30">
        <v>43091</v>
      </c>
      <c r="B357" s="67" t="str">
        <f t="shared" si="173"/>
        <v>Decembrie</v>
      </c>
      <c r="C357" s="8">
        <f t="shared" ref="C357:C363" si="176">DAY($A357)</f>
        <v>22</v>
      </c>
      <c r="D357" s="8"/>
      <c r="E357" s="49" t="str">
        <f t="shared" si="174"/>
        <v>Vi</v>
      </c>
      <c r="F357" s="48" t="s">
        <v>59</v>
      </c>
      <c r="G357" s="49"/>
      <c r="H357" s="49"/>
      <c r="I357" s="49"/>
      <c r="J357" s="49"/>
      <c r="K357" s="50">
        <f t="shared" ca="1" si="175"/>
        <v>8</v>
      </c>
      <c r="L357" s="50">
        <f t="shared" si="152"/>
        <v>0</v>
      </c>
      <c r="M357" s="50">
        <f t="shared" si="153"/>
        <v>0</v>
      </c>
      <c r="N357" s="49">
        <f t="shared" ca="1" si="154"/>
        <v>0</v>
      </c>
      <c r="O357" s="51">
        <f t="shared" ca="1" si="155"/>
        <v>-8</v>
      </c>
      <c r="P357" s="49">
        <f t="shared" ref="P357:P363" si="177">IF($I357=P$1,1,0)</f>
        <v>0</v>
      </c>
      <c r="Q357" s="49">
        <f t="shared" ref="Q357:Q363" si="178">IF($I357=Q$1,1,0)</f>
        <v>0</v>
      </c>
      <c r="R357" s="49">
        <f t="shared" ref="R357:R363" si="179">IF($I357=R$1,1,0)</f>
        <v>0</v>
      </c>
      <c r="S357" s="49">
        <f t="shared" ref="S357:S363" si="180">IF($I357=S$1,1,0)</f>
        <v>0</v>
      </c>
      <c r="T357" s="49"/>
    </row>
    <row r="358" spans="1:20" hidden="1" x14ac:dyDescent="0.2">
      <c r="A358" s="30">
        <v>43092</v>
      </c>
      <c r="B358" s="67" t="str">
        <f t="shared" si="173"/>
        <v>Decembrie</v>
      </c>
      <c r="C358" s="8">
        <f t="shared" si="176"/>
        <v>23</v>
      </c>
      <c r="D358" s="8"/>
      <c r="E358" s="49" t="str">
        <f t="shared" si="174"/>
        <v>Sa</v>
      </c>
      <c r="F358" s="48" t="s">
        <v>59</v>
      </c>
      <c r="G358" s="49"/>
      <c r="H358" s="49"/>
      <c r="I358" s="49"/>
      <c r="J358" s="49"/>
      <c r="K358" s="50">
        <f t="shared" ca="1" si="175"/>
        <v>0</v>
      </c>
      <c r="L358" s="50">
        <f t="shared" si="152"/>
        <v>0</v>
      </c>
      <c r="M358" s="50">
        <f t="shared" si="153"/>
        <v>0</v>
      </c>
      <c r="N358" s="49">
        <f t="shared" ca="1" si="154"/>
        <v>0</v>
      </c>
      <c r="O358" s="51">
        <f t="shared" ca="1" si="155"/>
        <v>0</v>
      </c>
      <c r="P358" s="49">
        <f t="shared" si="177"/>
        <v>0</v>
      </c>
      <c r="Q358" s="49">
        <f t="shared" si="178"/>
        <v>0</v>
      </c>
      <c r="R358" s="49">
        <f t="shared" si="179"/>
        <v>0</v>
      </c>
      <c r="S358" s="49">
        <f t="shared" si="180"/>
        <v>0</v>
      </c>
      <c r="T358" s="49"/>
    </row>
    <row r="359" spans="1:20" hidden="1" x14ac:dyDescent="0.2">
      <c r="A359" s="30">
        <v>43093</v>
      </c>
      <c r="B359" s="67" t="str">
        <f t="shared" si="173"/>
        <v>Decembrie</v>
      </c>
      <c r="C359" s="8">
        <f t="shared" si="176"/>
        <v>24</v>
      </c>
      <c r="D359" s="8"/>
      <c r="E359" s="49" t="str">
        <f t="shared" si="174"/>
        <v>Du</v>
      </c>
      <c r="F359" s="48" t="s">
        <v>59</v>
      </c>
      <c r="G359" s="49"/>
      <c r="H359" s="49"/>
      <c r="I359" s="49"/>
      <c r="J359" s="49"/>
      <c r="K359" s="50">
        <f t="shared" ca="1" si="175"/>
        <v>0</v>
      </c>
      <c r="L359" s="50">
        <f t="shared" si="152"/>
        <v>0</v>
      </c>
      <c r="M359" s="50">
        <f t="shared" si="153"/>
        <v>0</v>
      </c>
      <c r="N359" s="49">
        <f t="shared" ca="1" si="154"/>
        <v>0</v>
      </c>
      <c r="O359" s="51">
        <f t="shared" ca="1" si="155"/>
        <v>0</v>
      </c>
      <c r="P359" s="49">
        <f t="shared" si="177"/>
        <v>0</v>
      </c>
      <c r="Q359" s="49">
        <f t="shared" si="178"/>
        <v>0</v>
      </c>
      <c r="R359" s="49">
        <f t="shared" si="179"/>
        <v>0</v>
      </c>
      <c r="S359" s="49">
        <f t="shared" si="180"/>
        <v>0</v>
      </c>
      <c r="T359" s="49"/>
    </row>
    <row r="360" spans="1:20" hidden="1" x14ac:dyDescent="0.2">
      <c r="A360" s="30">
        <v>43094</v>
      </c>
      <c r="B360" s="67" t="str">
        <f t="shared" si="173"/>
        <v>Decembrie</v>
      </c>
      <c r="C360" s="8">
        <f t="shared" si="176"/>
        <v>25</v>
      </c>
      <c r="D360" s="8"/>
      <c r="E360" s="49" t="str">
        <f t="shared" si="174"/>
        <v>Lu</v>
      </c>
      <c r="F360" s="48" t="s">
        <v>59</v>
      </c>
      <c r="G360" s="49"/>
      <c r="H360" s="49"/>
      <c r="I360" s="49"/>
      <c r="J360" s="49"/>
      <c r="K360" s="50">
        <f t="shared" ca="1" si="175"/>
        <v>0</v>
      </c>
      <c r="L360" s="50">
        <f t="shared" si="152"/>
        <v>0</v>
      </c>
      <c r="M360" s="50">
        <f t="shared" si="153"/>
        <v>0</v>
      </c>
      <c r="N360" s="49">
        <f t="shared" ca="1" si="154"/>
        <v>0</v>
      </c>
      <c r="O360" s="51">
        <f t="shared" ca="1" si="155"/>
        <v>0</v>
      </c>
      <c r="P360" s="49">
        <f t="shared" si="177"/>
        <v>0</v>
      </c>
      <c r="Q360" s="49">
        <f t="shared" si="178"/>
        <v>0</v>
      </c>
      <c r="R360" s="49">
        <f t="shared" si="179"/>
        <v>0</v>
      </c>
      <c r="S360" s="49">
        <f t="shared" si="180"/>
        <v>0</v>
      </c>
      <c r="T360" s="49"/>
    </row>
    <row r="361" spans="1:20" hidden="1" x14ac:dyDescent="0.2">
      <c r="A361" s="30">
        <v>43095</v>
      </c>
      <c r="B361" s="67" t="str">
        <f t="shared" si="173"/>
        <v>Decembrie</v>
      </c>
      <c r="C361" s="8">
        <f t="shared" si="176"/>
        <v>26</v>
      </c>
      <c r="D361" s="8"/>
      <c r="E361" s="49" t="str">
        <f t="shared" si="174"/>
        <v>Ma</v>
      </c>
      <c r="F361" s="48" t="s">
        <v>59</v>
      </c>
      <c r="G361" s="49"/>
      <c r="H361" s="49"/>
      <c r="I361" s="49"/>
      <c r="J361" s="49"/>
      <c r="K361" s="50">
        <f t="shared" ca="1" si="175"/>
        <v>0</v>
      </c>
      <c r="L361" s="50">
        <f t="shared" si="152"/>
        <v>0</v>
      </c>
      <c r="M361" s="50">
        <f t="shared" si="153"/>
        <v>0</v>
      </c>
      <c r="N361" s="49">
        <f t="shared" ca="1" si="154"/>
        <v>0</v>
      </c>
      <c r="O361" s="51">
        <f t="shared" ca="1" si="155"/>
        <v>0</v>
      </c>
      <c r="P361" s="49">
        <f t="shared" si="177"/>
        <v>0</v>
      </c>
      <c r="Q361" s="49">
        <f t="shared" si="178"/>
        <v>0</v>
      </c>
      <c r="R361" s="49">
        <f t="shared" si="179"/>
        <v>0</v>
      </c>
      <c r="S361" s="49">
        <f t="shared" si="180"/>
        <v>0</v>
      </c>
      <c r="T361" s="49"/>
    </row>
    <row r="362" spans="1:20" hidden="1" x14ac:dyDescent="0.2">
      <c r="A362" s="30">
        <v>43096</v>
      </c>
      <c r="B362" s="67" t="str">
        <f t="shared" si="173"/>
        <v>Decembrie</v>
      </c>
      <c r="C362" s="8">
        <f t="shared" si="176"/>
        <v>27</v>
      </c>
      <c r="D362" s="8"/>
      <c r="E362" s="49" t="str">
        <f t="shared" si="174"/>
        <v>Mi</v>
      </c>
      <c r="F362" s="48" t="s">
        <v>59</v>
      </c>
      <c r="G362" s="49"/>
      <c r="H362" s="49"/>
      <c r="I362" s="49"/>
      <c r="J362" s="49"/>
      <c r="K362" s="50">
        <f t="shared" ca="1" si="175"/>
        <v>8</v>
      </c>
      <c r="L362" s="50">
        <f t="shared" si="152"/>
        <v>0</v>
      </c>
      <c r="M362" s="50">
        <f t="shared" si="153"/>
        <v>0</v>
      </c>
      <c r="N362" s="49">
        <f t="shared" ca="1" si="154"/>
        <v>0</v>
      </c>
      <c r="O362" s="51">
        <f t="shared" ca="1" si="155"/>
        <v>-8</v>
      </c>
      <c r="P362" s="49">
        <f t="shared" si="177"/>
        <v>0</v>
      </c>
      <c r="Q362" s="49">
        <f t="shared" si="178"/>
        <v>0</v>
      </c>
      <c r="R362" s="49">
        <f t="shared" si="179"/>
        <v>0</v>
      </c>
      <c r="S362" s="49">
        <f t="shared" si="180"/>
        <v>0</v>
      </c>
      <c r="T362" s="49"/>
    </row>
    <row r="363" spans="1:20" hidden="1" x14ac:dyDescent="0.2">
      <c r="A363" s="30">
        <v>43097</v>
      </c>
      <c r="B363" s="67" t="str">
        <f t="shared" si="173"/>
        <v>Decembrie</v>
      </c>
      <c r="C363" s="8">
        <f t="shared" si="176"/>
        <v>28</v>
      </c>
      <c r="D363" s="8"/>
      <c r="E363" s="49" t="str">
        <f t="shared" si="174"/>
        <v>Jo</v>
      </c>
      <c r="F363" s="48" t="s">
        <v>59</v>
      </c>
      <c r="G363" s="49"/>
      <c r="H363" s="49"/>
      <c r="I363" s="49"/>
      <c r="J363" s="49"/>
      <c r="K363" s="50">
        <f t="shared" ca="1" si="175"/>
        <v>8</v>
      </c>
      <c r="L363" s="50">
        <f t="shared" si="152"/>
        <v>0</v>
      </c>
      <c r="M363" s="50">
        <f t="shared" si="153"/>
        <v>0</v>
      </c>
      <c r="N363" s="49">
        <f t="shared" ca="1" si="154"/>
        <v>0</v>
      </c>
      <c r="O363" s="51">
        <f t="shared" ca="1" si="155"/>
        <v>-8</v>
      </c>
      <c r="P363" s="49">
        <f t="shared" si="177"/>
        <v>0</v>
      </c>
      <c r="Q363" s="49">
        <f t="shared" si="178"/>
        <v>0</v>
      </c>
      <c r="R363" s="49">
        <f t="shared" si="179"/>
        <v>0</v>
      </c>
      <c r="S363" s="49">
        <f t="shared" si="180"/>
        <v>0</v>
      </c>
      <c r="T363" s="49"/>
    </row>
    <row r="364" spans="1:20" hidden="1" x14ac:dyDescent="0.2">
      <c r="A364" s="30">
        <v>43098</v>
      </c>
      <c r="B364" s="67" t="str">
        <f t="shared" si="173"/>
        <v>Decembrie</v>
      </c>
      <c r="C364" s="8">
        <f t="shared" ref="C364:C366" si="181">DAY($A364)</f>
        <v>29</v>
      </c>
      <c r="D364" s="8"/>
      <c r="E364" s="49" t="str">
        <f t="shared" si="174"/>
        <v>Vi</v>
      </c>
      <c r="F364" s="48" t="s">
        <v>59</v>
      </c>
      <c r="G364" s="49"/>
      <c r="H364" s="49"/>
      <c r="I364" s="49"/>
      <c r="J364" s="49"/>
      <c r="K364" s="50">
        <f t="shared" ca="1" si="175"/>
        <v>8</v>
      </c>
      <c r="L364" s="50">
        <f t="shared" si="152"/>
        <v>0</v>
      </c>
      <c r="M364" s="50">
        <f t="shared" si="153"/>
        <v>0</v>
      </c>
      <c r="N364" s="49">
        <f t="shared" ca="1" si="154"/>
        <v>0</v>
      </c>
      <c r="O364" s="51">
        <f t="shared" ca="1" si="155"/>
        <v>-8</v>
      </c>
      <c r="P364" s="49">
        <f t="shared" ref="P364:P366" si="182">IF($I364=P$1,1,0)</f>
        <v>0</v>
      </c>
      <c r="Q364" s="49">
        <f t="shared" ref="Q364:Q366" si="183">IF($I364=Q$1,1,0)</f>
        <v>0</v>
      </c>
      <c r="R364" s="49">
        <f t="shared" ref="R364:R366" si="184">IF($I364=R$1,1,0)</f>
        <v>0</v>
      </c>
      <c r="S364" s="49">
        <f t="shared" ref="S364:S366" si="185">IF($I364=S$1,1,0)</f>
        <v>0</v>
      </c>
      <c r="T364" s="49"/>
    </row>
    <row r="365" spans="1:20" hidden="1" x14ac:dyDescent="0.2">
      <c r="A365" s="30">
        <v>43099</v>
      </c>
      <c r="B365" s="67" t="str">
        <f t="shared" si="173"/>
        <v>Decembrie</v>
      </c>
      <c r="C365" s="8">
        <f t="shared" si="181"/>
        <v>30</v>
      </c>
      <c r="D365" s="8"/>
      <c r="E365" s="49" t="str">
        <f t="shared" si="174"/>
        <v>Sa</v>
      </c>
      <c r="F365" s="48" t="s">
        <v>59</v>
      </c>
      <c r="G365" s="49"/>
      <c r="H365" s="49"/>
      <c r="I365" s="49"/>
      <c r="J365" s="49"/>
      <c r="K365" s="50">
        <f t="shared" ca="1" si="175"/>
        <v>0</v>
      </c>
      <c r="L365" s="50">
        <f t="shared" si="152"/>
        <v>0</v>
      </c>
      <c r="M365" s="50">
        <f t="shared" si="153"/>
        <v>0</v>
      </c>
      <c r="N365" s="49">
        <f t="shared" ca="1" si="154"/>
        <v>0</v>
      </c>
      <c r="O365" s="51">
        <f t="shared" ca="1" si="155"/>
        <v>0</v>
      </c>
      <c r="P365" s="49">
        <f t="shared" si="182"/>
        <v>0</v>
      </c>
      <c r="Q365" s="49">
        <f t="shared" si="183"/>
        <v>0</v>
      </c>
      <c r="R365" s="49">
        <f t="shared" si="184"/>
        <v>0</v>
      </c>
      <c r="S365" s="49">
        <f t="shared" si="185"/>
        <v>0</v>
      </c>
      <c r="T365" s="49"/>
    </row>
    <row r="366" spans="1:20" hidden="1" x14ac:dyDescent="0.2">
      <c r="A366" s="30">
        <v>43100</v>
      </c>
      <c r="B366" s="67" t="str">
        <f t="shared" si="173"/>
        <v>Decembrie</v>
      </c>
      <c r="C366" s="8">
        <f t="shared" si="181"/>
        <v>31</v>
      </c>
      <c r="D366" s="8"/>
      <c r="E366" s="49" t="str">
        <f t="shared" si="174"/>
        <v>Du</v>
      </c>
      <c r="F366" s="48" t="s">
        <v>59</v>
      </c>
      <c r="G366" s="49"/>
      <c r="H366" s="49"/>
      <c r="I366" s="49"/>
      <c r="J366" s="49"/>
      <c r="K366" s="50">
        <f t="shared" ca="1" si="175"/>
        <v>0</v>
      </c>
      <c r="L366" s="50">
        <f t="shared" si="152"/>
        <v>0</v>
      </c>
      <c r="M366" s="50">
        <f t="shared" si="153"/>
        <v>0</v>
      </c>
      <c r="N366" s="49">
        <f t="shared" ca="1" si="154"/>
        <v>0</v>
      </c>
      <c r="O366" s="51">
        <f t="shared" ca="1" si="155"/>
        <v>0</v>
      </c>
      <c r="P366" s="49">
        <f t="shared" si="182"/>
        <v>0</v>
      </c>
      <c r="Q366" s="49">
        <f t="shared" si="183"/>
        <v>0</v>
      </c>
      <c r="R366" s="49">
        <f t="shared" si="184"/>
        <v>0</v>
      </c>
      <c r="S366" s="49">
        <f t="shared" si="185"/>
        <v>0</v>
      </c>
      <c r="T366" s="49"/>
    </row>
    <row r="367" spans="1:20" x14ac:dyDescent="0.2">
      <c r="A367" s="143" t="s">
        <v>35</v>
      </c>
      <c r="B367" s="144"/>
      <c r="C367" s="145"/>
      <c r="D367" s="145"/>
      <c r="E367" s="145"/>
      <c r="F367" s="146"/>
      <c r="G367" s="145"/>
      <c r="H367" s="145"/>
      <c r="I367" s="147"/>
      <c r="J367" s="147">
        <f>SUBTOTAL(109,List1[Diurne])</f>
        <v>26</v>
      </c>
      <c r="K367" s="147">
        <f ca="1">SUBTOTAL(109,List1[Normate])</f>
        <v>152</v>
      </c>
      <c r="L367" s="147">
        <f>SUBTOTAL(109,List1[Lucrate])</f>
        <v>267.43333333333339</v>
      </c>
      <c r="M367" s="147">
        <f>SUBTOTAL(109,List1[Noapte])</f>
        <v>18.933333333333341</v>
      </c>
      <c r="N367" s="147">
        <f ca="1">SUBTOTAL(109,List1[S/D/Sarb.])</f>
        <v>20</v>
      </c>
      <c r="O367" s="148">
        <f ca="1">SUBTOTAL(109,List1[Supl.])</f>
        <v>84.933333333333337</v>
      </c>
      <c r="P367" s="149">
        <f>SUBTOTAL(109,List1[CO])</f>
        <v>0</v>
      </c>
      <c r="Q367" s="149">
        <f>SUBTOTAL(109,List1[CM])</f>
        <v>8</v>
      </c>
      <c r="R367" s="149">
        <f>SUBTOTAL(109,List1[ZL])</f>
        <v>1</v>
      </c>
      <c r="S367" s="149">
        <f>SUBTOTAL(109,List1[CFS])</f>
        <v>0</v>
      </c>
      <c r="T367" s="145">
        <f ca="1">List1[[#Totals],[Supl.]]-List1[[#Totals],[ZL]]*8</f>
        <v>76.933333333333337</v>
      </c>
    </row>
    <row r="368" spans="1:20" x14ac:dyDescent="0.2">
      <c r="A368" s="31"/>
      <c r="B368" s="68"/>
      <c r="C368" s="32"/>
      <c r="D368" s="32"/>
      <c r="E368" s="33"/>
      <c r="F368" s="34"/>
      <c r="G368" s="35"/>
      <c r="H368" s="35"/>
      <c r="I368" s="55"/>
      <c r="J368" s="55"/>
      <c r="K368" s="36"/>
      <c r="L368" s="36"/>
      <c r="M368" s="36"/>
      <c r="N368" s="36"/>
      <c r="O368" s="37"/>
      <c r="P368" s="32"/>
      <c r="Q368" s="32"/>
      <c r="R368" s="32"/>
      <c r="S368" s="32"/>
      <c r="T368" s="6"/>
    </row>
    <row r="369" spans="5:20" x14ac:dyDescent="0.2">
      <c r="O369" s="79" t="s">
        <v>61</v>
      </c>
      <c r="T369" s="6"/>
    </row>
    <row r="370" spans="5:20" x14ac:dyDescent="0.2">
      <c r="J370" s="142">
        <f>List1[[#Totals],[Diurne]]*40</f>
        <v>1040</v>
      </c>
      <c r="M370" s="26">
        <f ca="1">M367/K367</f>
        <v>0.12456140350877198</v>
      </c>
      <c r="O370" s="58">
        <f ca="1">List1[[#Totals],[Supl.]]-List1[[#Totals],[ZL]]*8</f>
        <v>76.933333333333337</v>
      </c>
      <c r="T370" s="6"/>
    </row>
    <row r="371" spans="5:20" x14ac:dyDescent="0.2">
      <c r="T371" s="6"/>
    </row>
    <row r="372" spans="5:20" x14ac:dyDescent="0.2">
      <c r="T372" s="6"/>
    </row>
    <row r="373" spans="5:20" x14ac:dyDescent="0.2">
      <c r="E373" s="60"/>
      <c r="F373" s="34"/>
      <c r="G373" s="60"/>
      <c r="H373" s="60"/>
      <c r="T373" s="6"/>
    </row>
    <row r="374" spans="5:20" x14ac:dyDescent="0.2">
      <c r="E374" s="60"/>
      <c r="F374" s="61"/>
      <c r="G374" s="61"/>
      <c r="H374" s="60"/>
      <c r="T374" s="6"/>
    </row>
    <row r="375" spans="5:20" x14ac:dyDescent="0.2">
      <c r="E375" s="60"/>
      <c r="F375" s="35"/>
      <c r="G375" s="35"/>
      <c r="H375" s="60"/>
      <c r="T375" s="6"/>
    </row>
    <row r="376" spans="5:20" x14ac:dyDescent="0.2">
      <c r="E376" s="60"/>
      <c r="F376" s="35"/>
      <c r="G376" s="35"/>
      <c r="H376" s="60"/>
      <c r="I376" s="56">
        <f ca="1">O370/8</f>
        <v>9.6166666666666671</v>
      </c>
      <c r="T376" s="6"/>
    </row>
    <row r="377" spans="5:20" x14ac:dyDescent="0.2">
      <c r="E377" s="60"/>
      <c r="F377" s="35"/>
      <c r="G377" s="35"/>
      <c r="H377" s="60"/>
      <c r="T377" s="6"/>
    </row>
    <row r="378" spans="5:20" x14ac:dyDescent="0.2">
      <c r="E378" s="60"/>
      <c r="F378" s="35"/>
      <c r="G378" s="35"/>
      <c r="H378" s="60"/>
      <c r="T378" s="6"/>
    </row>
    <row r="379" spans="5:20" x14ac:dyDescent="0.2">
      <c r="E379" s="60"/>
      <c r="F379" s="35"/>
      <c r="G379" s="35"/>
      <c r="H379" s="60"/>
      <c r="T379" s="6"/>
    </row>
    <row r="380" spans="5:20" x14ac:dyDescent="0.2">
      <c r="E380" s="60"/>
      <c r="F380" s="34"/>
      <c r="G380" s="60"/>
      <c r="H380" s="60"/>
      <c r="T380" s="6"/>
    </row>
    <row r="381" spans="5:20" x14ac:dyDescent="0.2">
      <c r="T381" s="6"/>
    </row>
    <row r="382" spans="5:20" x14ac:dyDescent="0.2">
      <c r="T382" s="6"/>
    </row>
    <row r="383" spans="5:20" x14ac:dyDescent="0.2">
      <c r="T383" s="6"/>
    </row>
    <row r="384" spans="5:20" x14ac:dyDescent="0.2">
      <c r="T384" s="6"/>
    </row>
    <row r="385" spans="20:20" x14ac:dyDescent="0.2">
      <c r="T385" s="6"/>
    </row>
    <row r="386" spans="20:20" x14ac:dyDescent="0.2">
      <c r="T386" s="6"/>
    </row>
    <row r="387" spans="20:20" x14ac:dyDescent="0.2">
      <c r="T387" s="6"/>
    </row>
    <row r="388" spans="20:20" x14ac:dyDescent="0.2">
      <c r="T388" s="6"/>
    </row>
    <row r="389" spans="20:20" x14ac:dyDescent="0.2">
      <c r="T389" s="6"/>
    </row>
    <row r="390" spans="20:20" x14ac:dyDescent="0.2">
      <c r="T390" s="6"/>
    </row>
    <row r="391" spans="20:20" x14ac:dyDescent="0.2">
      <c r="T391" s="6"/>
    </row>
    <row r="392" spans="20:20" x14ac:dyDescent="0.2">
      <c r="T392" s="6"/>
    </row>
    <row r="393" spans="20:20" x14ac:dyDescent="0.2">
      <c r="T393" s="6"/>
    </row>
    <row r="394" spans="20:20" x14ac:dyDescent="0.2">
      <c r="T394" s="6"/>
    </row>
    <row r="395" spans="20:20" x14ac:dyDescent="0.2">
      <c r="T395" s="6"/>
    </row>
    <row r="396" spans="20:20" x14ac:dyDescent="0.2">
      <c r="T396" s="6"/>
    </row>
    <row r="397" spans="20:20" x14ac:dyDescent="0.2">
      <c r="T397" s="6"/>
    </row>
    <row r="398" spans="20:20" x14ac:dyDescent="0.2">
      <c r="T398" s="6"/>
    </row>
    <row r="399" spans="20:20" x14ac:dyDescent="0.2">
      <c r="T399" s="6"/>
    </row>
    <row r="400" spans="20:20" x14ac:dyDescent="0.2">
      <c r="T400" s="6"/>
    </row>
    <row r="401" spans="20:20" x14ac:dyDescent="0.2">
      <c r="T401" s="6"/>
    </row>
    <row r="402" spans="20:20" x14ac:dyDescent="0.2">
      <c r="T402" s="6"/>
    </row>
    <row r="403" spans="20:20" x14ac:dyDescent="0.2">
      <c r="T403" s="6"/>
    </row>
    <row r="404" spans="20:20" x14ac:dyDescent="0.2">
      <c r="T404" s="6"/>
    </row>
    <row r="405" spans="20:20" x14ac:dyDescent="0.2">
      <c r="T405" s="6"/>
    </row>
    <row r="406" spans="20:20" x14ac:dyDescent="0.2">
      <c r="T406" s="6"/>
    </row>
    <row r="407" spans="20:20" x14ac:dyDescent="0.2">
      <c r="T407" s="6"/>
    </row>
    <row r="408" spans="20:20" x14ac:dyDescent="0.2">
      <c r="T408" s="6"/>
    </row>
    <row r="409" spans="20:20" x14ac:dyDescent="0.2">
      <c r="T409" s="6"/>
    </row>
    <row r="410" spans="20:20" x14ac:dyDescent="0.2">
      <c r="T410" s="6"/>
    </row>
    <row r="411" spans="20:20" x14ac:dyDescent="0.2">
      <c r="T411" s="6"/>
    </row>
    <row r="412" spans="20:20" x14ac:dyDescent="0.2">
      <c r="T412" s="6"/>
    </row>
    <row r="413" spans="20:20" x14ac:dyDescent="0.2">
      <c r="T413" s="6"/>
    </row>
    <row r="414" spans="20:20" x14ac:dyDescent="0.2">
      <c r="T414" s="6"/>
    </row>
    <row r="415" spans="20:20" x14ac:dyDescent="0.2">
      <c r="T415" s="6"/>
    </row>
    <row r="416" spans="20:20" x14ac:dyDescent="0.2">
      <c r="T416" s="6"/>
    </row>
    <row r="417" spans="20:20" x14ac:dyDescent="0.2">
      <c r="T417" s="6"/>
    </row>
    <row r="418" spans="20:20" x14ac:dyDescent="0.2">
      <c r="T418" s="6"/>
    </row>
    <row r="419" spans="20:20" x14ac:dyDescent="0.2">
      <c r="T419" s="6"/>
    </row>
    <row r="420" spans="20:20" x14ac:dyDescent="0.2">
      <c r="T420" s="6"/>
    </row>
    <row r="421" spans="20:20" x14ac:dyDescent="0.2">
      <c r="T421" s="6"/>
    </row>
    <row r="422" spans="20:20" x14ac:dyDescent="0.2">
      <c r="T422" s="6"/>
    </row>
    <row r="423" spans="20:20" x14ac:dyDescent="0.2">
      <c r="T423" s="6"/>
    </row>
    <row r="424" spans="20:20" x14ac:dyDescent="0.2">
      <c r="T424" s="6"/>
    </row>
    <row r="425" spans="20:20" x14ac:dyDescent="0.2">
      <c r="T425" s="6"/>
    </row>
    <row r="426" spans="20:20" x14ac:dyDescent="0.2">
      <c r="T426" s="6"/>
    </row>
    <row r="427" spans="20:20" x14ac:dyDescent="0.2">
      <c r="T427" s="6"/>
    </row>
    <row r="428" spans="20:20" x14ac:dyDescent="0.2">
      <c r="T428" s="6"/>
    </row>
    <row r="429" spans="20:20" x14ac:dyDescent="0.2">
      <c r="T429" s="6"/>
    </row>
    <row r="430" spans="20:20" x14ac:dyDescent="0.2">
      <c r="T430" s="6"/>
    </row>
    <row r="431" spans="20:20" x14ac:dyDescent="0.2">
      <c r="T431" s="6"/>
    </row>
    <row r="432" spans="20:20" x14ac:dyDescent="0.2">
      <c r="T432" s="6"/>
    </row>
    <row r="433" spans="20:20" x14ac:dyDescent="0.2">
      <c r="T433" s="6"/>
    </row>
    <row r="434" spans="20:20" x14ac:dyDescent="0.2">
      <c r="T434" s="6"/>
    </row>
    <row r="435" spans="20:20" x14ac:dyDescent="0.2">
      <c r="T435" s="6"/>
    </row>
    <row r="436" spans="20:20" x14ac:dyDescent="0.2">
      <c r="T436" s="6"/>
    </row>
    <row r="437" spans="20:20" x14ac:dyDescent="0.2">
      <c r="T437" s="6"/>
    </row>
    <row r="438" spans="20:20" x14ac:dyDescent="0.2">
      <c r="T438" s="6"/>
    </row>
    <row r="439" spans="20:20" x14ac:dyDescent="0.2">
      <c r="T439" s="6"/>
    </row>
    <row r="440" spans="20:20" x14ac:dyDescent="0.2">
      <c r="T440" s="6"/>
    </row>
    <row r="441" spans="20:20" x14ac:dyDescent="0.2">
      <c r="T441" s="6"/>
    </row>
    <row r="442" spans="20:20" x14ac:dyDescent="0.2">
      <c r="T442" s="6"/>
    </row>
    <row r="443" spans="20:20" x14ac:dyDescent="0.2">
      <c r="T443" s="6"/>
    </row>
    <row r="444" spans="20:20" x14ac:dyDescent="0.2">
      <c r="T444" s="6"/>
    </row>
    <row r="445" spans="20:20" x14ac:dyDescent="0.2">
      <c r="T445" s="6"/>
    </row>
    <row r="446" spans="20:20" x14ac:dyDescent="0.2">
      <c r="T446" s="6"/>
    </row>
    <row r="447" spans="20:20" x14ac:dyDescent="0.2">
      <c r="T447" s="6"/>
    </row>
    <row r="448" spans="20:20" x14ac:dyDescent="0.2">
      <c r="T448" s="6"/>
    </row>
    <row r="449" spans="20:20" x14ac:dyDescent="0.2">
      <c r="T449" s="6"/>
    </row>
    <row r="450" spans="20:20" x14ac:dyDescent="0.2">
      <c r="T450" s="6"/>
    </row>
    <row r="451" spans="20:20" x14ac:dyDescent="0.2">
      <c r="T451" s="6"/>
    </row>
    <row r="452" spans="20:20" x14ac:dyDescent="0.2">
      <c r="T452" s="6"/>
    </row>
    <row r="453" spans="20:20" x14ac:dyDescent="0.2">
      <c r="T453" s="6"/>
    </row>
    <row r="454" spans="20:20" x14ac:dyDescent="0.2">
      <c r="T454" s="6"/>
    </row>
    <row r="455" spans="20:20" x14ac:dyDescent="0.2">
      <c r="T455" s="6"/>
    </row>
    <row r="456" spans="20:20" x14ac:dyDescent="0.2">
      <c r="T456" s="6"/>
    </row>
    <row r="457" spans="20:20" x14ac:dyDescent="0.2">
      <c r="T457" s="6"/>
    </row>
    <row r="458" spans="20:20" x14ac:dyDescent="0.2">
      <c r="T458" s="6"/>
    </row>
    <row r="459" spans="20:20" x14ac:dyDescent="0.2">
      <c r="T459" s="6"/>
    </row>
    <row r="460" spans="20:20" x14ac:dyDescent="0.2">
      <c r="T460" s="6"/>
    </row>
    <row r="461" spans="20:20" x14ac:dyDescent="0.2">
      <c r="T461" s="6"/>
    </row>
    <row r="462" spans="20:20" x14ac:dyDescent="0.2">
      <c r="T462" s="6"/>
    </row>
    <row r="463" spans="20:20" x14ac:dyDescent="0.2">
      <c r="T463" s="6"/>
    </row>
    <row r="464" spans="20:20" x14ac:dyDescent="0.2">
      <c r="T464" s="6"/>
    </row>
    <row r="465" spans="20:20" x14ac:dyDescent="0.2">
      <c r="T465" s="6"/>
    </row>
    <row r="466" spans="20:20" x14ac:dyDescent="0.2">
      <c r="T466" s="6"/>
    </row>
    <row r="467" spans="20:20" x14ac:dyDescent="0.2">
      <c r="T467" s="6"/>
    </row>
    <row r="468" spans="20:20" x14ac:dyDescent="0.2">
      <c r="T468" s="6"/>
    </row>
    <row r="469" spans="20:20" x14ac:dyDescent="0.2">
      <c r="T469" s="6"/>
    </row>
    <row r="470" spans="20:20" x14ac:dyDescent="0.2">
      <c r="T470" s="6"/>
    </row>
    <row r="471" spans="20:20" x14ac:dyDescent="0.2">
      <c r="T471" s="6"/>
    </row>
    <row r="472" spans="20:20" x14ac:dyDescent="0.2">
      <c r="T472" s="6"/>
    </row>
    <row r="473" spans="20:20" x14ac:dyDescent="0.2">
      <c r="T473" s="6"/>
    </row>
    <row r="474" spans="20:20" x14ac:dyDescent="0.2">
      <c r="T474" s="6"/>
    </row>
    <row r="475" spans="20:20" x14ac:dyDescent="0.2">
      <c r="T475" s="6"/>
    </row>
    <row r="476" spans="20:20" x14ac:dyDescent="0.2">
      <c r="T476" s="6"/>
    </row>
    <row r="477" spans="20:20" x14ac:dyDescent="0.2">
      <c r="T477" s="6"/>
    </row>
    <row r="478" spans="20:20" x14ac:dyDescent="0.2">
      <c r="T478" s="6"/>
    </row>
    <row r="479" spans="20:20" x14ac:dyDescent="0.2">
      <c r="T479" s="6"/>
    </row>
    <row r="480" spans="20:20" x14ac:dyDescent="0.2">
      <c r="T480" s="6"/>
    </row>
    <row r="481" spans="20:20" x14ac:dyDescent="0.2">
      <c r="T481" s="6"/>
    </row>
    <row r="482" spans="20:20" x14ac:dyDescent="0.2">
      <c r="T482" s="6"/>
    </row>
    <row r="483" spans="20:20" x14ac:dyDescent="0.2">
      <c r="T483" s="6"/>
    </row>
    <row r="484" spans="20:20" x14ac:dyDescent="0.2">
      <c r="T484" s="6"/>
    </row>
    <row r="485" spans="20:20" x14ac:dyDescent="0.2">
      <c r="T485" s="6"/>
    </row>
    <row r="486" spans="20:20" x14ac:dyDescent="0.2">
      <c r="T486" s="6"/>
    </row>
    <row r="487" spans="20:20" x14ac:dyDescent="0.2">
      <c r="T487" s="6"/>
    </row>
    <row r="488" spans="20:20" x14ac:dyDescent="0.2">
      <c r="T488" s="6"/>
    </row>
    <row r="489" spans="20:20" x14ac:dyDescent="0.2">
      <c r="T489" s="6"/>
    </row>
    <row r="490" spans="20:20" x14ac:dyDescent="0.2">
      <c r="T490" s="6"/>
    </row>
    <row r="491" spans="20:20" x14ac:dyDescent="0.2">
      <c r="T491" s="6"/>
    </row>
    <row r="492" spans="20:20" x14ac:dyDescent="0.2">
      <c r="T492" s="6"/>
    </row>
    <row r="493" spans="20:20" x14ac:dyDescent="0.2">
      <c r="T493" s="6"/>
    </row>
    <row r="494" spans="20:20" x14ac:dyDescent="0.2">
      <c r="T494" s="6"/>
    </row>
    <row r="495" spans="20:20" x14ac:dyDescent="0.2">
      <c r="T495" s="6"/>
    </row>
    <row r="496" spans="20:20" x14ac:dyDescent="0.2">
      <c r="T496" s="6"/>
    </row>
    <row r="497" spans="20:20" x14ac:dyDescent="0.2">
      <c r="T497" s="6"/>
    </row>
    <row r="498" spans="20:20" x14ac:dyDescent="0.2">
      <c r="T498" s="6"/>
    </row>
    <row r="499" spans="20:20" x14ac:dyDescent="0.2">
      <c r="T499" s="6"/>
    </row>
    <row r="500" spans="20:20" x14ac:dyDescent="0.2">
      <c r="T500" s="6"/>
    </row>
    <row r="501" spans="20:20" x14ac:dyDescent="0.2">
      <c r="T501" s="6"/>
    </row>
    <row r="502" spans="20:20" x14ac:dyDescent="0.2">
      <c r="T502" s="6"/>
    </row>
    <row r="503" spans="20:20" x14ac:dyDescent="0.2">
      <c r="T503" s="6"/>
    </row>
    <row r="504" spans="20:20" x14ac:dyDescent="0.2">
      <c r="T504" s="6"/>
    </row>
    <row r="505" spans="20:20" x14ac:dyDescent="0.2">
      <c r="T505" s="6"/>
    </row>
    <row r="506" spans="20:20" x14ac:dyDescent="0.2">
      <c r="T506" s="6"/>
    </row>
    <row r="507" spans="20:20" x14ac:dyDescent="0.2">
      <c r="T507" s="6"/>
    </row>
    <row r="508" spans="20:20" x14ac:dyDescent="0.2">
      <c r="T508" s="6"/>
    </row>
    <row r="509" spans="20:20" x14ac:dyDescent="0.2">
      <c r="T509" s="6"/>
    </row>
    <row r="510" spans="20:20" x14ac:dyDescent="0.2">
      <c r="T510" s="6"/>
    </row>
    <row r="511" spans="20:20" x14ac:dyDescent="0.2">
      <c r="T511" s="6"/>
    </row>
    <row r="512" spans="20:20" x14ac:dyDescent="0.2">
      <c r="T512" s="6"/>
    </row>
    <row r="513" spans="20:20" x14ac:dyDescent="0.2">
      <c r="T513" s="6"/>
    </row>
    <row r="514" spans="20:20" x14ac:dyDescent="0.2">
      <c r="T514" s="6"/>
    </row>
    <row r="515" spans="20:20" x14ac:dyDescent="0.2">
      <c r="T515" s="6"/>
    </row>
    <row r="516" spans="20:20" x14ac:dyDescent="0.2">
      <c r="T516" s="6"/>
    </row>
    <row r="517" spans="20:20" x14ac:dyDescent="0.2">
      <c r="T517" s="6"/>
    </row>
    <row r="518" spans="20:20" x14ac:dyDescent="0.2">
      <c r="T518" s="6"/>
    </row>
    <row r="519" spans="20:20" x14ac:dyDescent="0.2">
      <c r="T519" s="6"/>
    </row>
    <row r="520" spans="20:20" x14ac:dyDescent="0.2">
      <c r="T520" s="6"/>
    </row>
    <row r="521" spans="20:20" x14ac:dyDescent="0.2">
      <c r="T521" s="6"/>
    </row>
    <row r="522" spans="20:20" x14ac:dyDescent="0.2">
      <c r="T522" s="6"/>
    </row>
    <row r="523" spans="20:20" x14ac:dyDescent="0.2">
      <c r="T523" s="6"/>
    </row>
    <row r="524" spans="20:20" x14ac:dyDescent="0.2">
      <c r="T524" s="6"/>
    </row>
    <row r="525" spans="20:20" x14ac:dyDescent="0.2">
      <c r="T525" s="6"/>
    </row>
    <row r="526" spans="20:20" x14ac:dyDescent="0.2">
      <c r="T526" s="6"/>
    </row>
    <row r="527" spans="20:20" x14ac:dyDescent="0.2">
      <c r="T527" s="6"/>
    </row>
    <row r="528" spans="20:20" x14ac:dyDescent="0.2">
      <c r="T528" s="6"/>
    </row>
    <row r="529" spans="20:20" x14ac:dyDescent="0.2">
      <c r="T529" s="6"/>
    </row>
    <row r="530" spans="20:20" x14ac:dyDescent="0.2">
      <c r="T530" s="6"/>
    </row>
    <row r="531" spans="20:20" x14ac:dyDescent="0.2">
      <c r="T531" s="6"/>
    </row>
    <row r="532" spans="20:20" x14ac:dyDescent="0.2">
      <c r="T532" s="6"/>
    </row>
    <row r="533" spans="20:20" x14ac:dyDescent="0.2">
      <c r="T533" s="6"/>
    </row>
    <row r="534" spans="20:20" x14ac:dyDescent="0.2">
      <c r="T534" s="6"/>
    </row>
    <row r="535" spans="20:20" x14ac:dyDescent="0.2">
      <c r="T535" s="6"/>
    </row>
    <row r="536" spans="20:20" x14ac:dyDescent="0.2">
      <c r="T536" s="6"/>
    </row>
    <row r="537" spans="20:20" x14ac:dyDescent="0.2">
      <c r="T537" s="6"/>
    </row>
    <row r="538" spans="20:20" x14ac:dyDescent="0.2">
      <c r="T538" s="6"/>
    </row>
    <row r="539" spans="20:20" x14ac:dyDescent="0.2">
      <c r="T539" s="6"/>
    </row>
    <row r="540" spans="20:20" x14ac:dyDescent="0.2">
      <c r="T540" s="6"/>
    </row>
    <row r="541" spans="20:20" x14ac:dyDescent="0.2">
      <c r="T541" s="6"/>
    </row>
    <row r="542" spans="20:20" x14ac:dyDescent="0.2">
      <c r="T542" s="6"/>
    </row>
    <row r="543" spans="20:20" x14ac:dyDescent="0.2">
      <c r="T543" s="6"/>
    </row>
    <row r="544" spans="20:20" x14ac:dyDescent="0.2">
      <c r="T544" s="6"/>
    </row>
    <row r="545" spans="20:20" x14ac:dyDescent="0.2">
      <c r="T545" s="6"/>
    </row>
    <row r="546" spans="20:20" x14ac:dyDescent="0.2">
      <c r="T546" s="6"/>
    </row>
    <row r="547" spans="20:20" x14ac:dyDescent="0.2">
      <c r="T547" s="6"/>
    </row>
    <row r="548" spans="20:20" x14ac:dyDescent="0.2">
      <c r="T548" s="6"/>
    </row>
    <row r="549" spans="20:20" x14ac:dyDescent="0.2">
      <c r="T549" s="6"/>
    </row>
    <row r="550" spans="20:20" x14ac:dyDescent="0.2">
      <c r="T550" s="6"/>
    </row>
    <row r="551" spans="20:20" x14ac:dyDescent="0.2">
      <c r="T551" s="6"/>
    </row>
    <row r="552" spans="20:20" x14ac:dyDescent="0.2">
      <c r="T552" s="6"/>
    </row>
    <row r="553" spans="20:20" x14ac:dyDescent="0.2">
      <c r="T553" s="6"/>
    </row>
    <row r="554" spans="20:20" x14ac:dyDescent="0.2">
      <c r="T554" s="6"/>
    </row>
    <row r="555" spans="20:20" x14ac:dyDescent="0.2">
      <c r="T555" s="6"/>
    </row>
    <row r="556" spans="20:20" x14ac:dyDescent="0.2">
      <c r="T556" s="6"/>
    </row>
    <row r="557" spans="20:20" x14ac:dyDescent="0.2">
      <c r="T557" s="6"/>
    </row>
    <row r="558" spans="20:20" x14ac:dyDescent="0.2">
      <c r="T558" s="6"/>
    </row>
    <row r="559" spans="20:20" x14ac:dyDescent="0.2">
      <c r="T559" s="6"/>
    </row>
    <row r="560" spans="20:20" x14ac:dyDescent="0.2">
      <c r="T560" s="6"/>
    </row>
    <row r="561" spans="20:20" x14ac:dyDescent="0.2">
      <c r="T561" s="6"/>
    </row>
    <row r="562" spans="20:20" x14ac:dyDescent="0.2">
      <c r="T562" s="6"/>
    </row>
    <row r="563" spans="20:20" x14ac:dyDescent="0.2">
      <c r="T563" s="6"/>
    </row>
    <row r="564" spans="20:20" x14ac:dyDescent="0.2">
      <c r="T564" s="6"/>
    </row>
    <row r="565" spans="20:20" x14ac:dyDescent="0.2">
      <c r="T565" s="6"/>
    </row>
    <row r="566" spans="20:20" x14ac:dyDescent="0.2">
      <c r="T566" s="6"/>
    </row>
    <row r="567" spans="20:20" x14ac:dyDescent="0.2">
      <c r="T567" s="6"/>
    </row>
    <row r="568" spans="20:20" x14ac:dyDescent="0.2">
      <c r="T568" s="6"/>
    </row>
    <row r="569" spans="20:20" x14ac:dyDescent="0.2">
      <c r="T569" s="6"/>
    </row>
    <row r="570" spans="20:20" x14ac:dyDescent="0.2">
      <c r="T570" s="6"/>
    </row>
    <row r="571" spans="20:20" x14ac:dyDescent="0.2">
      <c r="T571" s="6"/>
    </row>
    <row r="572" spans="20:20" x14ac:dyDescent="0.2">
      <c r="T572" s="6"/>
    </row>
    <row r="573" spans="20:20" x14ac:dyDescent="0.2">
      <c r="T573" s="6"/>
    </row>
    <row r="574" spans="20:20" x14ac:dyDescent="0.2">
      <c r="T574" s="6"/>
    </row>
    <row r="575" spans="20:20" x14ac:dyDescent="0.2">
      <c r="T575" s="6"/>
    </row>
    <row r="576" spans="20:20" x14ac:dyDescent="0.2">
      <c r="T576" s="6"/>
    </row>
    <row r="577" spans="20:20" x14ac:dyDescent="0.2">
      <c r="T577" s="6"/>
    </row>
    <row r="578" spans="20:20" x14ac:dyDescent="0.2">
      <c r="T578" s="6"/>
    </row>
    <row r="579" spans="20:20" x14ac:dyDescent="0.2">
      <c r="T579" s="6"/>
    </row>
    <row r="580" spans="20:20" x14ac:dyDescent="0.2">
      <c r="T580" s="6"/>
    </row>
    <row r="581" spans="20:20" x14ac:dyDescent="0.2">
      <c r="T581" s="6"/>
    </row>
    <row r="582" spans="20:20" x14ac:dyDescent="0.2">
      <c r="T582" s="6"/>
    </row>
    <row r="583" spans="20:20" x14ac:dyDescent="0.2">
      <c r="T583" s="6"/>
    </row>
    <row r="584" spans="20:20" x14ac:dyDescent="0.2">
      <c r="T584" s="6"/>
    </row>
    <row r="585" spans="20:20" x14ac:dyDescent="0.2">
      <c r="T585" s="6"/>
    </row>
    <row r="586" spans="20:20" x14ac:dyDescent="0.2">
      <c r="T586" s="6"/>
    </row>
    <row r="587" spans="20:20" x14ac:dyDescent="0.2">
      <c r="T587" s="6"/>
    </row>
    <row r="588" spans="20:20" x14ac:dyDescent="0.2">
      <c r="T588" s="6"/>
    </row>
    <row r="589" spans="20:20" x14ac:dyDescent="0.2">
      <c r="T589" s="6"/>
    </row>
    <row r="590" spans="20:20" x14ac:dyDescent="0.2">
      <c r="T590" s="6"/>
    </row>
    <row r="591" spans="20:20" x14ac:dyDescent="0.2">
      <c r="T591" s="6"/>
    </row>
    <row r="592" spans="20:20" x14ac:dyDescent="0.2">
      <c r="T592" s="6"/>
    </row>
    <row r="593" spans="20:20" x14ac:dyDescent="0.2">
      <c r="T593" s="6"/>
    </row>
    <row r="594" spans="20:20" x14ac:dyDescent="0.2">
      <c r="T594" s="6"/>
    </row>
    <row r="595" spans="20:20" x14ac:dyDescent="0.2">
      <c r="T595" s="6"/>
    </row>
    <row r="596" spans="20:20" x14ac:dyDescent="0.2">
      <c r="T596" s="6"/>
    </row>
    <row r="597" spans="20:20" x14ac:dyDescent="0.2">
      <c r="T597" s="6"/>
    </row>
    <row r="598" spans="20:20" x14ac:dyDescent="0.2">
      <c r="T598" s="6"/>
    </row>
    <row r="599" spans="20:20" x14ac:dyDescent="0.2">
      <c r="T599" s="6"/>
    </row>
    <row r="600" spans="20:20" x14ac:dyDescent="0.2">
      <c r="T600" s="6"/>
    </row>
    <row r="601" spans="20:20" x14ac:dyDescent="0.2">
      <c r="T601" s="6"/>
    </row>
    <row r="602" spans="20:20" x14ac:dyDescent="0.2">
      <c r="T602" s="6"/>
    </row>
    <row r="603" spans="20:20" x14ac:dyDescent="0.2">
      <c r="T603" s="6"/>
    </row>
    <row r="604" spans="20:20" x14ac:dyDescent="0.2">
      <c r="T604" s="6"/>
    </row>
    <row r="605" spans="20:20" x14ac:dyDescent="0.2">
      <c r="T605" s="6"/>
    </row>
    <row r="606" spans="20:20" x14ac:dyDescent="0.2">
      <c r="T606" s="6"/>
    </row>
    <row r="607" spans="20:20" x14ac:dyDescent="0.2">
      <c r="T607" s="6"/>
    </row>
    <row r="608" spans="20:20" x14ac:dyDescent="0.2">
      <c r="T608" s="6"/>
    </row>
    <row r="609" spans="20:20" x14ac:dyDescent="0.2">
      <c r="T609" s="6"/>
    </row>
    <row r="610" spans="20:20" x14ac:dyDescent="0.2">
      <c r="T610" s="6"/>
    </row>
    <row r="611" spans="20:20" x14ac:dyDescent="0.2">
      <c r="T611" s="6"/>
    </row>
    <row r="612" spans="20:20" x14ac:dyDescent="0.2">
      <c r="T612" s="6"/>
    </row>
    <row r="613" spans="20:20" x14ac:dyDescent="0.2">
      <c r="T613" s="6"/>
    </row>
    <row r="614" spans="20:20" x14ac:dyDescent="0.2">
      <c r="T614" s="6"/>
    </row>
    <row r="615" spans="20:20" x14ac:dyDescent="0.2">
      <c r="T615" s="6"/>
    </row>
    <row r="616" spans="20:20" x14ac:dyDescent="0.2">
      <c r="T616" s="6"/>
    </row>
    <row r="617" spans="20:20" x14ac:dyDescent="0.2">
      <c r="T617" s="6"/>
    </row>
    <row r="618" spans="20:20" x14ac:dyDescent="0.2">
      <c r="T618" s="6"/>
    </row>
    <row r="619" spans="20:20" x14ac:dyDescent="0.2">
      <c r="T619" s="6"/>
    </row>
    <row r="620" spans="20:20" x14ac:dyDescent="0.2">
      <c r="T620" s="6"/>
    </row>
    <row r="621" spans="20:20" x14ac:dyDescent="0.2">
      <c r="T621" s="6"/>
    </row>
    <row r="622" spans="20:20" x14ac:dyDescent="0.2">
      <c r="T622" s="6"/>
    </row>
    <row r="623" spans="20:20" x14ac:dyDescent="0.2">
      <c r="T623" s="6"/>
    </row>
    <row r="624" spans="20:20" x14ac:dyDescent="0.2">
      <c r="T624" s="6"/>
    </row>
    <row r="625" spans="20:20" x14ac:dyDescent="0.2">
      <c r="T625" s="6"/>
    </row>
    <row r="626" spans="20:20" x14ac:dyDescent="0.2">
      <c r="T626" s="6"/>
    </row>
    <row r="627" spans="20:20" x14ac:dyDescent="0.2">
      <c r="T627" s="6"/>
    </row>
    <row r="628" spans="20:20" x14ac:dyDescent="0.2">
      <c r="T628" s="6"/>
    </row>
    <row r="629" spans="20:20" x14ac:dyDescent="0.2">
      <c r="T629" s="6"/>
    </row>
    <row r="630" spans="20:20" x14ac:dyDescent="0.2">
      <c r="T630" s="6"/>
    </row>
    <row r="631" spans="20:20" x14ac:dyDescent="0.2">
      <c r="T631" s="6"/>
    </row>
    <row r="632" spans="20:20" x14ac:dyDescent="0.2">
      <c r="T632" s="6"/>
    </row>
    <row r="633" spans="20:20" x14ac:dyDescent="0.2">
      <c r="T633" s="6"/>
    </row>
    <row r="634" spans="20:20" x14ac:dyDescent="0.2">
      <c r="T634" s="6"/>
    </row>
    <row r="635" spans="20:20" x14ac:dyDescent="0.2">
      <c r="T635" s="6"/>
    </row>
    <row r="636" spans="20:20" x14ac:dyDescent="0.2">
      <c r="T636" s="6"/>
    </row>
    <row r="637" spans="20:20" x14ac:dyDescent="0.2">
      <c r="T637" s="6"/>
    </row>
    <row r="638" spans="20:20" x14ac:dyDescent="0.2">
      <c r="T638" s="6"/>
    </row>
    <row r="639" spans="20:20" x14ac:dyDescent="0.2">
      <c r="T639" s="6"/>
    </row>
    <row r="640" spans="20:20" x14ac:dyDescent="0.2">
      <c r="T640" s="6"/>
    </row>
    <row r="641" spans="20:20" x14ac:dyDescent="0.2">
      <c r="T641" s="6"/>
    </row>
    <row r="642" spans="20:20" x14ac:dyDescent="0.2">
      <c r="T642" s="6"/>
    </row>
    <row r="643" spans="20:20" x14ac:dyDescent="0.2">
      <c r="T643" s="6"/>
    </row>
    <row r="644" spans="20:20" x14ac:dyDescent="0.2">
      <c r="T644" s="6"/>
    </row>
    <row r="645" spans="20:20" x14ac:dyDescent="0.2">
      <c r="T645" s="6"/>
    </row>
    <row r="646" spans="20:20" x14ac:dyDescent="0.2">
      <c r="T646" s="6"/>
    </row>
    <row r="647" spans="20:20" x14ac:dyDescent="0.2">
      <c r="T647" s="6"/>
    </row>
    <row r="648" spans="20:20" x14ac:dyDescent="0.2">
      <c r="T648" s="6"/>
    </row>
    <row r="649" spans="20:20" x14ac:dyDescent="0.2">
      <c r="T649" s="6"/>
    </row>
    <row r="650" spans="20:20" x14ac:dyDescent="0.2">
      <c r="T650" s="6"/>
    </row>
    <row r="651" spans="20:20" x14ac:dyDescent="0.2">
      <c r="T651" s="6"/>
    </row>
    <row r="652" spans="20:20" x14ac:dyDescent="0.2">
      <c r="T652" s="6"/>
    </row>
    <row r="653" spans="20:20" x14ac:dyDescent="0.2">
      <c r="T653" s="6"/>
    </row>
    <row r="654" spans="20:20" x14ac:dyDescent="0.2">
      <c r="T654" s="6"/>
    </row>
    <row r="655" spans="20:20" x14ac:dyDescent="0.2">
      <c r="T655" s="6"/>
    </row>
    <row r="656" spans="20:20" x14ac:dyDescent="0.2">
      <c r="T656" s="6"/>
    </row>
    <row r="657" spans="20:20" x14ac:dyDescent="0.2">
      <c r="T657" s="6"/>
    </row>
    <row r="658" spans="20:20" x14ac:dyDescent="0.2">
      <c r="T658" s="6"/>
    </row>
    <row r="659" spans="20:20" x14ac:dyDescent="0.2">
      <c r="T659" s="6"/>
    </row>
    <row r="660" spans="20:20" x14ac:dyDescent="0.2">
      <c r="T660" s="6"/>
    </row>
    <row r="661" spans="20:20" x14ac:dyDescent="0.2">
      <c r="T661" s="6"/>
    </row>
    <row r="662" spans="20:20" x14ac:dyDescent="0.2">
      <c r="T662" s="6"/>
    </row>
    <row r="663" spans="20:20" x14ac:dyDescent="0.2">
      <c r="T663" s="6"/>
    </row>
    <row r="664" spans="20:20" x14ac:dyDescent="0.2">
      <c r="T664" s="6"/>
    </row>
    <row r="665" spans="20:20" x14ac:dyDescent="0.2">
      <c r="T665" s="6"/>
    </row>
    <row r="666" spans="20:20" x14ac:dyDescent="0.2">
      <c r="T666" s="6"/>
    </row>
    <row r="667" spans="20:20" x14ac:dyDescent="0.2">
      <c r="T667" s="6"/>
    </row>
    <row r="668" spans="20:20" x14ac:dyDescent="0.2">
      <c r="T668" s="6"/>
    </row>
    <row r="669" spans="20:20" x14ac:dyDescent="0.2">
      <c r="T669" s="6"/>
    </row>
    <row r="670" spans="20:20" x14ac:dyDescent="0.2">
      <c r="T670" s="6"/>
    </row>
    <row r="671" spans="20:20" x14ac:dyDescent="0.2">
      <c r="T671" s="6"/>
    </row>
    <row r="672" spans="20:20" x14ac:dyDescent="0.2">
      <c r="T672" s="6"/>
    </row>
    <row r="673" spans="20:20" x14ac:dyDescent="0.2">
      <c r="T673" s="6"/>
    </row>
    <row r="674" spans="20:20" x14ac:dyDescent="0.2">
      <c r="T674" s="6"/>
    </row>
    <row r="675" spans="20:20" x14ac:dyDescent="0.2">
      <c r="T675" s="6"/>
    </row>
    <row r="676" spans="20:20" x14ac:dyDescent="0.2">
      <c r="T676" s="6"/>
    </row>
    <row r="677" spans="20:20" x14ac:dyDescent="0.2">
      <c r="T677" s="6"/>
    </row>
    <row r="678" spans="20:20" x14ac:dyDescent="0.2">
      <c r="T678" s="6"/>
    </row>
    <row r="679" spans="20:20" x14ac:dyDescent="0.2">
      <c r="T679" s="6"/>
    </row>
    <row r="680" spans="20:20" x14ac:dyDescent="0.2">
      <c r="T680" s="6"/>
    </row>
    <row r="681" spans="20:20" x14ac:dyDescent="0.2">
      <c r="T681" s="6"/>
    </row>
    <row r="682" spans="20:20" x14ac:dyDescent="0.2">
      <c r="T682" s="6"/>
    </row>
    <row r="683" spans="20:20" x14ac:dyDescent="0.2">
      <c r="T683" s="6"/>
    </row>
    <row r="684" spans="20:20" x14ac:dyDescent="0.2">
      <c r="T684" s="6"/>
    </row>
    <row r="685" spans="20:20" x14ac:dyDescent="0.2">
      <c r="T685" s="6"/>
    </row>
    <row r="686" spans="20:20" x14ac:dyDescent="0.2">
      <c r="T686" s="6"/>
    </row>
    <row r="687" spans="20:20" x14ac:dyDescent="0.2">
      <c r="T687" s="6"/>
    </row>
    <row r="688" spans="20:20" x14ac:dyDescent="0.2">
      <c r="T688" s="6"/>
    </row>
    <row r="689" spans="20:20" x14ac:dyDescent="0.2">
      <c r="T689" s="6"/>
    </row>
    <row r="690" spans="20:20" x14ac:dyDescent="0.2">
      <c r="T690" s="6"/>
    </row>
    <row r="691" spans="20:20" x14ac:dyDescent="0.2">
      <c r="T691" s="6"/>
    </row>
    <row r="692" spans="20:20" x14ac:dyDescent="0.2">
      <c r="T692" s="6"/>
    </row>
    <row r="693" spans="20:20" x14ac:dyDescent="0.2">
      <c r="T693" s="6"/>
    </row>
    <row r="694" spans="20:20" x14ac:dyDescent="0.2">
      <c r="T694" s="6"/>
    </row>
    <row r="695" spans="20:20" x14ac:dyDescent="0.2">
      <c r="T695" s="6"/>
    </row>
    <row r="696" spans="20:20" x14ac:dyDescent="0.2">
      <c r="T696" s="6"/>
    </row>
    <row r="697" spans="20:20" x14ac:dyDescent="0.2">
      <c r="T697" s="6"/>
    </row>
    <row r="698" spans="20:20" x14ac:dyDescent="0.2">
      <c r="T698" s="6"/>
    </row>
    <row r="699" spans="20:20" x14ac:dyDescent="0.2">
      <c r="T699" s="6"/>
    </row>
    <row r="700" spans="20:20" x14ac:dyDescent="0.2">
      <c r="T700" s="6"/>
    </row>
    <row r="701" spans="20:20" x14ac:dyDescent="0.2">
      <c r="T701" s="6"/>
    </row>
    <row r="702" spans="20:20" x14ac:dyDescent="0.2">
      <c r="T702" s="6"/>
    </row>
    <row r="703" spans="20:20" x14ac:dyDescent="0.2">
      <c r="T703" s="6"/>
    </row>
    <row r="704" spans="20:20" x14ac:dyDescent="0.2">
      <c r="T704" s="6"/>
    </row>
    <row r="705" spans="20:20" x14ac:dyDescent="0.2">
      <c r="T705" s="6"/>
    </row>
    <row r="706" spans="20:20" x14ac:dyDescent="0.2">
      <c r="T706" s="6"/>
    </row>
    <row r="707" spans="20:20" x14ac:dyDescent="0.2">
      <c r="T707" s="6"/>
    </row>
    <row r="708" spans="20:20" x14ac:dyDescent="0.2">
      <c r="T708" s="6"/>
    </row>
    <row r="709" spans="20:20" x14ac:dyDescent="0.2">
      <c r="T709" s="6"/>
    </row>
    <row r="710" spans="20:20" x14ac:dyDescent="0.2">
      <c r="T710" s="6"/>
    </row>
    <row r="711" spans="20:20" x14ac:dyDescent="0.2">
      <c r="T711" s="6"/>
    </row>
    <row r="712" spans="20:20" x14ac:dyDescent="0.2">
      <c r="T712" s="6"/>
    </row>
    <row r="713" spans="20:20" x14ac:dyDescent="0.2">
      <c r="T713" s="6"/>
    </row>
    <row r="714" spans="20:20" x14ac:dyDescent="0.2">
      <c r="T714" s="6"/>
    </row>
    <row r="715" spans="20:20" x14ac:dyDescent="0.2">
      <c r="T715" s="6"/>
    </row>
    <row r="716" spans="20:20" x14ac:dyDescent="0.2">
      <c r="T716" s="6"/>
    </row>
    <row r="717" spans="20:20" x14ac:dyDescent="0.2">
      <c r="T717" s="6"/>
    </row>
    <row r="718" spans="20:20" x14ac:dyDescent="0.2">
      <c r="T718" s="6"/>
    </row>
    <row r="719" spans="20:20" x14ac:dyDescent="0.2">
      <c r="T719" s="6"/>
    </row>
    <row r="720" spans="20:20" x14ac:dyDescent="0.2">
      <c r="T720" s="6"/>
    </row>
    <row r="721" spans="20:20" x14ac:dyDescent="0.2">
      <c r="T721" s="6"/>
    </row>
    <row r="722" spans="20:20" x14ac:dyDescent="0.2">
      <c r="T722" s="6"/>
    </row>
    <row r="723" spans="20:20" x14ac:dyDescent="0.2">
      <c r="T723" s="6"/>
    </row>
    <row r="724" spans="20:20" x14ac:dyDescent="0.2">
      <c r="T724" s="6"/>
    </row>
    <row r="725" spans="20:20" x14ac:dyDescent="0.2">
      <c r="T725" s="6"/>
    </row>
    <row r="726" spans="20:20" x14ac:dyDescent="0.2">
      <c r="T726" s="6"/>
    </row>
    <row r="727" spans="20:20" x14ac:dyDescent="0.2">
      <c r="T727" s="6"/>
    </row>
    <row r="728" spans="20:20" x14ac:dyDescent="0.2">
      <c r="T728" s="6"/>
    </row>
    <row r="729" spans="20:20" x14ac:dyDescent="0.2">
      <c r="T729" s="6"/>
    </row>
    <row r="730" spans="20:20" x14ac:dyDescent="0.2">
      <c r="T730" s="6"/>
    </row>
    <row r="731" spans="20:20" x14ac:dyDescent="0.2">
      <c r="T731" s="6"/>
    </row>
    <row r="732" spans="20:20" x14ac:dyDescent="0.2">
      <c r="T732" s="6"/>
    </row>
    <row r="733" spans="20:20" x14ac:dyDescent="0.2">
      <c r="T733" s="6"/>
    </row>
    <row r="734" spans="20:20" x14ac:dyDescent="0.2">
      <c r="T734" s="6"/>
    </row>
    <row r="735" spans="20:20" x14ac:dyDescent="0.2">
      <c r="T735" s="6"/>
    </row>
    <row r="736" spans="20:20" x14ac:dyDescent="0.2">
      <c r="T736" s="6"/>
    </row>
    <row r="737" spans="20:20" x14ac:dyDescent="0.2">
      <c r="T737" s="6"/>
    </row>
    <row r="738" spans="20:20" x14ac:dyDescent="0.2">
      <c r="T738" s="6"/>
    </row>
    <row r="739" spans="20:20" x14ac:dyDescent="0.2">
      <c r="T739" s="6"/>
    </row>
    <row r="740" spans="20:20" x14ac:dyDescent="0.2">
      <c r="T740" s="6"/>
    </row>
    <row r="741" spans="20:20" x14ac:dyDescent="0.2">
      <c r="T741" s="6"/>
    </row>
    <row r="742" spans="20:20" x14ac:dyDescent="0.2">
      <c r="T742" s="6"/>
    </row>
    <row r="743" spans="20:20" x14ac:dyDescent="0.2">
      <c r="T743" s="6"/>
    </row>
    <row r="744" spans="20:20" x14ac:dyDescent="0.2">
      <c r="T744" s="6"/>
    </row>
    <row r="745" spans="20:20" x14ac:dyDescent="0.2">
      <c r="T745" s="6"/>
    </row>
    <row r="746" spans="20:20" x14ac:dyDescent="0.2">
      <c r="T746" s="6"/>
    </row>
    <row r="747" spans="20:20" x14ac:dyDescent="0.2">
      <c r="T747" s="6"/>
    </row>
    <row r="748" spans="20:20" x14ac:dyDescent="0.2">
      <c r="T748" s="6"/>
    </row>
    <row r="749" spans="20:20" x14ac:dyDescent="0.2">
      <c r="T749" s="6"/>
    </row>
    <row r="750" spans="20:20" x14ac:dyDescent="0.2">
      <c r="T750" s="6"/>
    </row>
    <row r="751" spans="20:20" x14ac:dyDescent="0.2">
      <c r="T751" s="6"/>
    </row>
    <row r="752" spans="20:20" x14ac:dyDescent="0.2">
      <c r="T752" s="6"/>
    </row>
    <row r="753" spans="20:20" x14ac:dyDescent="0.2">
      <c r="T753" s="6"/>
    </row>
    <row r="754" spans="20:20" x14ac:dyDescent="0.2">
      <c r="T754" s="6"/>
    </row>
    <row r="755" spans="20:20" x14ac:dyDescent="0.2">
      <c r="T755" s="6"/>
    </row>
    <row r="756" spans="20:20" x14ac:dyDescent="0.2">
      <c r="T756" s="6"/>
    </row>
    <row r="757" spans="20:20" x14ac:dyDescent="0.2">
      <c r="T757" s="6"/>
    </row>
    <row r="758" spans="20:20" x14ac:dyDescent="0.2">
      <c r="T758" s="6"/>
    </row>
    <row r="759" spans="20:20" x14ac:dyDescent="0.2">
      <c r="T759" s="6"/>
    </row>
    <row r="760" spans="20:20" x14ac:dyDescent="0.2">
      <c r="T760" s="6"/>
    </row>
    <row r="761" spans="20:20" x14ac:dyDescent="0.2">
      <c r="T761" s="6"/>
    </row>
    <row r="762" spans="20:20" x14ac:dyDescent="0.2">
      <c r="T762" s="6"/>
    </row>
    <row r="763" spans="20:20" x14ac:dyDescent="0.2">
      <c r="T763" s="6"/>
    </row>
    <row r="764" spans="20:20" x14ac:dyDescent="0.2">
      <c r="T764" s="6"/>
    </row>
    <row r="765" spans="20:20" x14ac:dyDescent="0.2">
      <c r="T765" s="6"/>
    </row>
    <row r="766" spans="20:20" x14ac:dyDescent="0.2">
      <c r="T766" s="6"/>
    </row>
    <row r="767" spans="20:20" x14ac:dyDescent="0.2">
      <c r="T767" s="6"/>
    </row>
    <row r="768" spans="20:20" x14ac:dyDescent="0.2">
      <c r="T768" s="6"/>
    </row>
    <row r="769" spans="20:20" x14ac:dyDescent="0.2">
      <c r="T769" s="6"/>
    </row>
    <row r="770" spans="20:20" x14ac:dyDescent="0.2">
      <c r="T770" s="6"/>
    </row>
    <row r="771" spans="20:20" x14ac:dyDescent="0.2">
      <c r="T771" s="6"/>
    </row>
    <row r="772" spans="20:20" x14ac:dyDescent="0.2">
      <c r="T772" s="6"/>
    </row>
    <row r="773" spans="20:20" x14ac:dyDescent="0.2">
      <c r="T773" s="6"/>
    </row>
    <row r="774" spans="20:20" x14ac:dyDescent="0.2">
      <c r="T774" s="6"/>
    </row>
    <row r="775" spans="20:20" x14ac:dyDescent="0.2">
      <c r="T775" s="6"/>
    </row>
    <row r="776" spans="20:20" x14ac:dyDescent="0.2">
      <c r="T776" s="6"/>
    </row>
    <row r="777" spans="20:20" x14ac:dyDescent="0.2">
      <c r="T777" s="6"/>
    </row>
    <row r="778" spans="20:20" x14ac:dyDescent="0.2">
      <c r="T778" s="6"/>
    </row>
    <row r="779" spans="20:20" x14ac:dyDescent="0.2">
      <c r="T779" s="6"/>
    </row>
    <row r="780" spans="20:20" x14ac:dyDescent="0.2">
      <c r="T780" s="6"/>
    </row>
    <row r="781" spans="20:20" x14ac:dyDescent="0.2">
      <c r="T781" s="6"/>
    </row>
    <row r="782" spans="20:20" x14ac:dyDescent="0.2">
      <c r="T782" s="6"/>
    </row>
    <row r="783" spans="20:20" x14ac:dyDescent="0.2">
      <c r="T783" s="6"/>
    </row>
    <row r="784" spans="20:20" x14ac:dyDescent="0.2">
      <c r="T784" s="6"/>
    </row>
    <row r="785" spans="20:20" x14ac:dyDescent="0.2">
      <c r="T785" s="6"/>
    </row>
    <row r="786" spans="20:20" x14ac:dyDescent="0.2">
      <c r="T786" s="6"/>
    </row>
    <row r="787" spans="20:20" x14ac:dyDescent="0.2">
      <c r="T787" s="6"/>
    </row>
    <row r="788" spans="20:20" x14ac:dyDescent="0.2">
      <c r="T788" s="6"/>
    </row>
    <row r="789" spans="20:20" x14ac:dyDescent="0.2">
      <c r="T789" s="6"/>
    </row>
    <row r="790" spans="20:20" x14ac:dyDescent="0.2">
      <c r="T790" s="6"/>
    </row>
    <row r="791" spans="20:20" x14ac:dyDescent="0.2">
      <c r="T791" s="6"/>
    </row>
    <row r="792" spans="20:20" x14ac:dyDescent="0.2">
      <c r="T792" s="6"/>
    </row>
    <row r="793" spans="20:20" x14ac:dyDescent="0.2">
      <c r="T793" s="6"/>
    </row>
    <row r="794" spans="20:20" x14ac:dyDescent="0.2">
      <c r="T794" s="6"/>
    </row>
    <row r="795" spans="20:20" x14ac:dyDescent="0.2">
      <c r="T795" s="6"/>
    </row>
    <row r="796" spans="20:20" x14ac:dyDescent="0.2">
      <c r="T796" s="6"/>
    </row>
    <row r="797" spans="20:20" x14ac:dyDescent="0.2">
      <c r="T797" s="6"/>
    </row>
    <row r="798" spans="20:20" x14ac:dyDescent="0.2">
      <c r="T798" s="6"/>
    </row>
    <row r="799" spans="20:20" x14ac:dyDescent="0.2">
      <c r="T799" s="6"/>
    </row>
    <row r="800" spans="20:20" x14ac:dyDescent="0.2">
      <c r="T800" s="6"/>
    </row>
    <row r="801" spans="20:20" x14ac:dyDescent="0.2">
      <c r="T801" s="6"/>
    </row>
    <row r="802" spans="20:20" x14ac:dyDescent="0.2">
      <c r="T802" s="6"/>
    </row>
    <row r="803" spans="20:20" x14ac:dyDescent="0.2">
      <c r="T803" s="6"/>
    </row>
    <row r="804" spans="20:20" x14ac:dyDescent="0.2">
      <c r="T804" s="6"/>
    </row>
    <row r="805" spans="20:20" x14ac:dyDescent="0.2">
      <c r="T805" s="6"/>
    </row>
    <row r="806" spans="20:20" x14ac:dyDescent="0.2">
      <c r="T806" s="6"/>
    </row>
    <row r="807" spans="20:20" x14ac:dyDescent="0.2">
      <c r="T807" s="6"/>
    </row>
    <row r="808" spans="20:20" x14ac:dyDescent="0.2">
      <c r="T808" s="6"/>
    </row>
    <row r="809" spans="20:20" x14ac:dyDescent="0.2">
      <c r="T809" s="6"/>
    </row>
    <row r="810" spans="20:20" x14ac:dyDescent="0.2">
      <c r="T810" s="6"/>
    </row>
    <row r="811" spans="20:20" x14ac:dyDescent="0.2">
      <c r="T811" s="6"/>
    </row>
    <row r="812" spans="20:20" x14ac:dyDescent="0.2">
      <c r="T812" s="6"/>
    </row>
    <row r="813" spans="20:20" x14ac:dyDescent="0.2">
      <c r="T813" s="6"/>
    </row>
    <row r="814" spans="20:20" x14ac:dyDescent="0.2">
      <c r="T814" s="6"/>
    </row>
    <row r="815" spans="20:20" x14ac:dyDescent="0.2">
      <c r="T815" s="6"/>
    </row>
    <row r="816" spans="20:20" x14ac:dyDescent="0.2">
      <c r="T816" s="6"/>
    </row>
    <row r="817" spans="20:20" x14ac:dyDescent="0.2">
      <c r="T817" s="6"/>
    </row>
    <row r="818" spans="20:20" x14ac:dyDescent="0.2">
      <c r="T818" s="6"/>
    </row>
    <row r="819" spans="20:20" x14ac:dyDescent="0.2">
      <c r="T819" s="6"/>
    </row>
    <row r="820" spans="20:20" x14ac:dyDescent="0.2">
      <c r="T820" s="6"/>
    </row>
    <row r="821" spans="20:20" x14ac:dyDescent="0.2">
      <c r="T821" s="6"/>
    </row>
    <row r="822" spans="20:20" x14ac:dyDescent="0.2">
      <c r="T822" s="6"/>
    </row>
    <row r="823" spans="20:20" x14ac:dyDescent="0.2">
      <c r="T823" s="6"/>
    </row>
    <row r="824" spans="20:20" x14ac:dyDescent="0.2">
      <c r="T824" s="6"/>
    </row>
    <row r="825" spans="20:20" x14ac:dyDescent="0.2">
      <c r="T825" s="6"/>
    </row>
    <row r="826" spans="20:20" x14ac:dyDescent="0.2">
      <c r="T826" s="6"/>
    </row>
    <row r="827" spans="20:20" x14ac:dyDescent="0.2">
      <c r="T827" s="6"/>
    </row>
    <row r="828" spans="20:20" x14ac:dyDescent="0.2">
      <c r="T828" s="6"/>
    </row>
    <row r="829" spans="20:20" x14ac:dyDescent="0.2">
      <c r="T829" s="6"/>
    </row>
    <row r="830" spans="20:20" x14ac:dyDescent="0.2">
      <c r="T830" s="6"/>
    </row>
    <row r="831" spans="20:20" x14ac:dyDescent="0.2">
      <c r="T831" s="6"/>
    </row>
    <row r="832" spans="20:20" x14ac:dyDescent="0.2">
      <c r="T832" s="6"/>
    </row>
    <row r="833" spans="20:20" x14ac:dyDescent="0.2">
      <c r="T833" s="6"/>
    </row>
    <row r="834" spans="20:20" x14ac:dyDescent="0.2">
      <c r="T834" s="6"/>
    </row>
    <row r="835" spans="20:20" x14ac:dyDescent="0.2">
      <c r="T835" s="6"/>
    </row>
    <row r="836" spans="20:20" x14ac:dyDescent="0.2">
      <c r="T836" s="6"/>
    </row>
    <row r="837" spans="20:20" x14ac:dyDescent="0.2">
      <c r="T837" s="6"/>
    </row>
    <row r="838" spans="20:20" x14ac:dyDescent="0.2">
      <c r="T838" s="6"/>
    </row>
    <row r="839" spans="20:20" x14ac:dyDescent="0.2">
      <c r="T839" s="6"/>
    </row>
    <row r="840" spans="20:20" x14ac:dyDescent="0.2">
      <c r="T840" s="6"/>
    </row>
    <row r="841" spans="20:20" x14ac:dyDescent="0.2">
      <c r="T841" s="6"/>
    </row>
    <row r="842" spans="20:20" x14ac:dyDescent="0.2">
      <c r="T842" s="6"/>
    </row>
    <row r="843" spans="20:20" x14ac:dyDescent="0.2">
      <c r="T843" s="6"/>
    </row>
    <row r="844" spans="20:20" x14ac:dyDescent="0.2">
      <c r="T844" s="6"/>
    </row>
    <row r="845" spans="20:20" x14ac:dyDescent="0.2">
      <c r="T845" s="6"/>
    </row>
    <row r="846" spans="20:20" x14ac:dyDescent="0.2">
      <c r="T846" s="6"/>
    </row>
    <row r="847" spans="20:20" x14ac:dyDescent="0.2">
      <c r="T847" s="6"/>
    </row>
    <row r="848" spans="20:20" x14ac:dyDescent="0.2">
      <c r="T848" s="6"/>
    </row>
    <row r="849" spans="20:20" x14ac:dyDescent="0.2">
      <c r="T849" s="6"/>
    </row>
    <row r="850" spans="20:20" x14ac:dyDescent="0.2">
      <c r="T850" s="6"/>
    </row>
    <row r="851" spans="20:20" x14ac:dyDescent="0.2">
      <c r="T851" s="6"/>
    </row>
    <row r="852" spans="20:20" x14ac:dyDescent="0.2">
      <c r="T852" s="6"/>
    </row>
    <row r="853" spans="20:20" x14ac:dyDescent="0.2">
      <c r="T853" s="6"/>
    </row>
    <row r="854" spans="20:20" x14ac:dyDescent="0.2">
      <c r="T854" s="6"/>
    </row>
    <row r="855" spans="20:20" x14ac:dyDescent="0.2">
      <c r="T855" s="6"/>
    </row>
    <row r="856" spans="20:20" x14ac:dyDescent="0.2">
      <c r="T856" s="6"/>
    </row>
    <row r="857" spans="20:20" x14ac:dyDescent="0.2">
      <c r="T857" s="6"/>
    </row>
    <row r="858" spans="20:20" x14ac:dyDescent="0.2">
      <c r="T858" s="6"/>
    </row>
    <row r="859" spans="20:20" x14ac:dyDescent="0.2">
      <c r="T859" s="6"/>
    </row>
    <row r="860" spans="20:20" x14ac:dyDescent="0.2">
      <c r="T860" s="6"/>
    </row>
    <row r="861" spans="20:20" x14ac:dyDescent="0.2">
      <c r="T861" s="6"/>
    </row>
    <row r="862" spans="20:20" x14ac:dyDescent="0.2">
      <c r="T862" s="6"/>
    </row>
    <row r="863" spans="20:20" x14ac:dyDescent="0.2">
      <c r="T863" s="6"/>
    </row>
    <row r="864" spans="20:20" x14ac:dyDescent="0.2">
      <c r="T864" s="6"/>
    </row>
    <row r="865" spans="20:20" x14ac:dyDescent="0.2">
      <c r="T865" s="6"/>
    </row>
    <row r="866" spans="20:20" x14ac:dyDescent="0.2">
      <c r="T866" s="6"/>
    </row>
    <row r="867" spans="20:20" x14ac:dyDescent="0.2">
      <c r="T867" s="6"/>
    </row>
    <row r="868" spans="20:20" x14ac:dyDescent="0.2">
      <c r="T868" s="6"/>
    </row>
    <row r="869" spans="20:20" x14ac:dyDescent="0.2">
      <c r="T869" s="6"/>
    </row>
    <row r="870" spans="20:20" x14ac:dyDescent="0.2">
      <c r="T870" s="6"/>
    </row>
    <row r="871" spans="20:20" x14ac:dyDescent="0.2">
      <c r="T871" s="6"/>
    </row>
    <row r="872" spans="20:20" x14ac:dyDescent="0.2">
      <c r="T872" s="6"/>
    </row>
    <row r="873" spans="20:20" x14ac:dyDescent="0.2">
      <c r="T873" s="6"/>
    </row>
    <row r="874" spans="20:20" x14ac:dyDescent="0.2">
      <c r="T874" s="6"/>
    </row>
    <row r="875" spans="20:20" x14ac:dyDescent="0.2">
      <c r="T875" s="6"/>
    </row>
    <row r="876" spans="20:20" x14ac:dyDescent="0.2">
      <c r="T876" s="6"/>
    </row>
    <row r="877" spans="20:20" x14ac:dyDescent="0.2">
      <c r="T877" s="6"/>
    </row>
    <row r="878" spans="20:20" x14ac:dyDescent="0.2">
      <c r="T878" s="6"/>
    </row>
    <row r="879" spans="20:20" x14ac:dyDescent="0.2">
      <c r="T879" s="6"/>
    </row>
    <row r="880" spans="20:20" x14ac:dyDescent="0.2">
      <c r="T880" s="6"/>
    </row>
    <row r="881" spans="20:20" x14ac:dyDescent="0.2">
      <c r="T881" s="6"/>
    </row>
    <row r="882" spans="20:20" x14ac:dyDescent="0.2">
      <c r="T882" s="6"/>
    </row>
    <row r="883" spans="20:20" x14ac:dyDescent="0.2">
      <c r="T883" s="6"/>
    </row>
    <row r="884" spans="20:20" x14ac:dyDescent="0.2">
      <c r="T884" s="6"/>
    </row>
    <row r="885" spans="20:20" x14ac:dyDescent="0.2">
      <c r="T885" s="6"/>
    </row>
    <row r="886" spans="20:20" x14ac:dyDescent="0.2">
      <c r="T886" s="6"/>
    </row>
    <row r="887" spans="20:20" x14ac:dyDescent="0.2">
      <c r="T887" s="6"/>
    </row>
    <row r="888" spans="20:20" x14ac:dyDescent="0.2">
      <c r="T888" s="6"/>
    </row>
    <row r="889" spans="20:20" x14ac:dyDescent="0.2">
      <c r="T889" s="6"/>
    </row>
    <row r="890" spans="20:20" x14ac:dyDescent="0.2">
      <c r="T890" s="6"/>
    </row>
    <row r="891" spans="20:20" x14ac:dyDescent="0.2">
      <c r="T891" s="6"/>
    </row>
    <row r="892" spans="20:20" x14ac:dyDescent="0.2">
      <c r="T892" s="6"/>
    </row>
    <row r="893" spans="20:20" x14ac:dyDescent="0.2">
      <c r="T893" s="6"/>
    </row>
    <row r="894" spans="20:20" x14ac:dyDescent="0.2">
      <c r="T894" s="6"/>
    </row>
    <row r="895" spans="20:20" x14ac:dyDescent="0.2">
      <c r="T895" s="6"/>
    </row>
    <row r="896" spans="20:20" x14ac:dyDescent="0.2">
      <c r="T896" s="6"/>
    </row>
    <row r="897" spans="20:20" x14ac:dyDescent="0.2">
      <c r="T897" s="6"/>
    </row>
    <row r="898" spans="20:20" x14ac:dyDescent="0.2">
      <c r="T898" s="6"/>
    </row>
    <row r="899" spans="20:20" x14ac:dyDescent="0.2">
      <c r="T899" s="6"/>
    </row>
    <row r="900" spans="20:20" x14ac:dyDescent="0.2">
      <c r="T900" s="6"/>
    </row>
    <row r="901" spans="20:20" x14ac:dyDescent="0.2">
      <c r="T901" s="6"/>
    </row>
    <row r="902" spans="20:20" x14ac:dyDescent="0.2">
      <c r="T902" s="6"/>
    </row>
    <row r="903" spans="20:20" x14ac:dyDescent="0.2">
      <c r="T903" s="6"/>
    </row>
    <row r="904" spans="20:20" x14ac:dyDescent="0.2">
      <c r="T904" s="6"/>
    </row>
    <row r="905" spans="20:20" x14ac:dyDescent="0.2">
      <c r="T905" s="6"/>
    </row>
    <row r="906" spans="20:20" x14ac:dyDescent="0.2">
      <c r="T906" s="6"/>
    </row>
    <row r="907" spans="20:20" x14ac:dyDescent="0.2">
      <c r="T907" s="6"/>
    </row>
    <row r="908" spans="20:20" x14ac:dyDescent="0.2">
      <c r="T908" s="6"/>
    </row>
    <row r="909" spans="20:20" x14ac:dyDescent="0.2">
      <c r="T909" s="6"/>
    </row>
    <row r="910" spans="20:20" x14ac:dyDescent="0.2">
      <c r="T910" s="6"/>
    </row>
    <row r="911" spans="20:20" x14ac:dyDescent="0.2">
      <c r="T911" s="6"/>
    </row>
    <row r="912" spans="20:20" x14ac:dyDescent="0.2">
      <c r="T912" s="6"/>
    </row>
    <row r="913" spans="20:20" x14ac:dyDescent="0.2">
      <c r="T913" s="6"/>
    </row>
    <row r="914" spans="20:20" x14ac:dyDescent="0.2">
      <c r="T914" s="6"/>
    </row>
    <row r="915" spans="20:20" x14ac:dyDescent="0.2">
      <c r="T915" s="6"/>
    </row>
    <row r="916" spans="20:20" x14ac:dyDescent="0.2">
      <c r="T916" s="6"/>
    </row>
    <row r="917" spans="20:20" x14ac:dyDescent="0.2">
      <c r="T917" s="6"/>
    </row>
    <row r="918" spans="20:20" x14ac:dyDescent="0.2">
      <c r="T918" s="6"/>
    </row>
    <row r="919" spans="20:20" x14ac:dyDescent="0.2">
      <c r="T919" s="6"/>
    </row>
    <row r="920" spans="20:20" x14ac:dyDescent="0.2">
      <c r="T920" s="6"/>
    </row>
    <row r="921" spans="20:20" x14ac:dyDescent="0.2">
      <c r="T921" s="6"/>
    </row>
    <row r="922" spans="20:20" x14ac:dyDescent="0.2">
      <c r="T922" s="6"/>
    </row>
    <row r="923" spans="20:20" x14ac:dyDescent="0.2">
      <c r="T923" s="6"/>
    </row>
    <row r="924" spans="20:20" x14ac:dyDescent="0.2">
      <c r="T924" s="6"/>
    </row>
    <row r="925" spans="20:20" x14ac:dyDescent="0.2">
      <c r="T925" s="6"/>
    </row>
    <row r="926" spans="20:20" x14ac:dyDescent="0.2">
      <c r="T926" s="6"/>
    </row>
    <row r="927" spans="20:20" x14ac:dyDescent="0.2">
      <c r="T927" s="6"/>
    </row>
    <row r="928" spans="20:20" x14ac:dyDescent="0.2">
      <c r="T928" s="6"/>
    </row>
    <row r="929" spans="20:20" x14ac:dyDescent="0.2">
      <c r="T929" s="6"/>
    </row>
    <row r="930" spans="20:20" x14ac:dyDescent="0.2">
      <c r="T930" s="6"/>
    </row>
    <row r="931" spans="20:20" x14ac:dyDescent="0.2">
      <c r="T931" s="6"/>
    </row>
    <row r="932" spans="20:20" x14ac:dyDescent="0.2">
      <c r="T932" s="6"/>
    </row>
    <row r="933" spans="20:20" x14ac:dyDescent="0.2">
      <c r="T933" s="6"/>
    </row>
    <row r="934" spans="20:20" x14ac:dyDescent="0.2">
      <c r="T934" s="6"/>
    </row>
    <row r="935" spans="20:20" x14ac:dyDescent="0.2">
      <c r="T935" s="6"/>
    </row>
    <row r="936" spans="20:20" x14ac:dyDescent="0.2">
      <c r="T936" s="6"/>
    </row>
    <row r="937" spans="20:20" x14ac:dyDescent="0.2">
      <c r="T937" s="6"/>
    </row>
    <row r="938" spans="20:20" x14ac:dyDescent="0.2">
      <c r="T938" s="6"/>
    </row>
    <row r="939" spans="20:20" x14ac:dyDescent="0.2">
      <c r="T939" s="6"/>
    </row>
    <row r="940" spans="20:20" x14ac:dyDescent="0.2">
      <c r="T940" s="6"/>
    </row>
    <row r="941" spans="20:20" x14ac:dyDescent="0.2">
      <c r="T941" s="6"/>
    </row>
    <row r="942" spans="20:20" x14ac:dyDescent="0.2">
      <c r="T942" s="6"/>
    </row>
    <row r="943" spans="20:20" x14ac:dyDescent="0.2">
      <c r="T943" s="6"/>
    </row>
    <row r="944" spans="20:20" x14ac:dyDescent="0.2">
      <c r="T944" s="6"/>
    </row>
    <row r="945" spans="20:20" x14ac:dyDescent="0.2">
      <c r="T945" s="6"/>
    </row>
    <row r="946" spans="20:20" x14ac:dyDescent="0.2">
      <c r="T946" s="6"/>
    </row>
    <row r="947" spans="20:20" x14ac:dyDescent="0.2">
      <c r="T947" s="6"/>
    </row>
    <row r="948" spans="20:20" x14ac:dyDescent="0.2">
      <c r="T948" s="6"/>
    </row>
    <row r="949" spans="20:20" x14ac:dyDescent="0.2">
      <c r="T949" s="6"/>
    </row>
    <row r="950" spans="20:20" x14ac:dyDescent="0.2">
      <c r="T950" s="6"/>
    </row>
    <row r="951" spans="20:20" x14ac:dyDescent="0.2">
      <c r="T951" s="6"/>
    </row>
    <row r="952" spans="20:20" x14ac:dyDescent="0.2">
      <c r="T952" s="6"/>
    </row>
    <row r="953" spans="20:20" x14ac:dyDescent="0.2">
      <c r="T953" s="6"/>
    </row>
    <row r="954" spans="20:20" x14ac:dyDescent="0.2">
      <c r="T954" s="6"/>
    </row>
    <row r="955" spans="20:20" x14ac:dyDescent="0.2">
      <c r="T955" s="6"/>
    </row>
    <row r="956" spans="20:20" x14ac:dyDescent="0.2">
      <c r="T956" s="6"/>
    </row>
    <row r="957" spans="20:20" x14ac:dyDescent="0.2">
      <c r="T957" s="6"/>
    </row>
    <row r="958" spans="20:20" x14ac:dyDescent="0.2">
      <c r="T958" s="6"/>
    </row>
    <row r="959" spans="20:20" x14ac:dyDescent="0.2">
      <c r="T959" s="6"/>
    </row>
    <row r="960" spans="20:20" x14ac:dyDescent="0.2">
      <c r="T960" s="6"/>
    </row>
    <row r="961" spans="20:20" x14ac:dyDescent="0.2">
      <c r="T961" s="6"/>
    </row>
    <row r="962" spans="20:20" x14ac:dyDescent="0.2">
      <c r="T962" s="6"/>
    </row>
    <row r="963" spans="20:20" x14ac:dyDescent="0.2">
      <c r="T963" s="6"/>
    </row>
    <row r="964" spans="20:20" x14ac:dyDescent="0.2">
      <c r="T964" s="6"/>
    </row>
    <row r="965" spans="20:20" x14ac:dyDescent="0.2">
      <c r="T965" s="6"/>
    </row>
    <row r="966" spans="20:20" x14ac:dyDescent="0.2">
      <c r="T966" s="6"/>
    </row>
    <row r="967" spans="20:20" x14ac:dyDescent="0.2">
      <c r="T967" s="6"/>
    </row>
    <row r="968" spans="20:20" x14ac:dyDescent="0.2">
      <c r="T968" s="6"/>
    </row>
    <row r="969" spans="20:20" x14ac:dyDescent="0.2">
      <c r="T969" s="6"/>
    </row>
    <row r="970" spans="20:20" x14ac:dyDescent="0.2">
      <c r="T970" s="6"/>
    </row>
    <row r="971" spans="20:20" x14ac:dyDescent="0.2">
      <c r="T971" s="6"/>
    </row>
    <row r="972" spans="20:20" x14ac:dyDescent="0.2">
      <c r="T972" s="6"/>
    </row>
    <row r="973" spans="20:20" x14ac:dyDescent="0.2">
      <c r="T973" s="6"/>
    </row>
    <row r="974" spans="20:20" x14ac:dyDescent="0.2">
      <c r="T974" s="6"/>
    </row>
    <row r="975" spans="20:20" x14ac:dyDescent="0.2">
      <c r="T975" s="6"/>
    </row>
    <row r="976" spans="20:20" x14ac:dyDescent="0.2">
      <c r="T976" s="6"/>
    </row>
    <row r="977" spans="20:20" x14ac:dyDescent="0.2">
      <c r="T977" s="6"/>
    </row>
    <row r="978" spans="20:20" x14ac:dyDescent="0.2">
      <c r="T978" s="6"/>
    </row>
    <row r="979" spans="20:20" x14ac:dyDescent="0.2">
      <c r="T979" s="6"/>
    </row>
    <row r="980" spans="20:20" x14ac:dyDescent="0.2">
      <c r="T980" s="6"/>
    </row>
    <row r="981" spans="20:20" x14ac:dyDescent="0.2">
      <c r="T981" s="6"/>
    </row>
    <row r="982" spans="20:20" x14ac:dyDescent="0.2">
      <c r="T982" s="6"/>
    </row>
    <row r="983" spans="20:20" x14ac:dyDescent="0.2">
      <c r="T983" s="6"/>
    </row>
    <row r="984" spans="20:20" x14ac:dyDescent="0.2">
      <c r="T984" s="6"/>
    </row>
    <row r="985" spans="20:20" x14ac:dyDescent="0.2">
      <c r="T985" s="6"/>
    </row>
    <row r="986" spans="20:20" x14ac:dyDescent="0.2">
      <c r="T986" s="6"/>
    </row>
    <row r="987" spans="20:20" x14ac:dyDescent="0.2">
      <c r="T987" s="6"/>
    </row>
    <row r="988" spans="20:20" x14ac:dyDescent="0.2">
      <c r="T988" s="6"/>
    </row>
    <row r="989" spans="20:20" x14ac:dyDescent="0.2">
      <c r="T989" s="6"/>
    </row>
    <row r="990" spans="20:20" x14ac:dyDescent="0.2">
      <c r="T990" s="6"/>
    </row>
    <row r="991" spans="20:20" x14ac:dyDescent="0.2">
      <c r="T991" s="6"/>
    </row>
    <row r="992" spans="20:20" x14ac:dyDescent="0.2">
      <c r="T992" s="6"/>
    </row>
    <row r="993" spans="20:20" x14ac:dyDescent="0.2">
      <c r="T993" s="6"/>
    </row>
    <row r="994" spans="20:20" x14ac:dyDescent="0.2">
      <c r="T994" s="6"/>
    </row>
    <row r="995" spans="20:20" x14ac:dyDescent="0.2">
      <c r="T995" s="6"/>
    </row>
    <row r="996" spans="20:20" x14ac:dyDescent="0.2">
      <c r="T996" s="6"/>
    </row>
    <row r="997" spans="20:20" x14ac:dyDescent="0.2">
      <c r="T997" s="6"/>
    </row>
    <row r="998" spans="20:20" x14ac:dyDescent="0.2">
      <c r="T998" s="6"/>
    </row>
    <row r="999" spans="20:20" x14ac:dyDescent="0.2">
      <c r="T999" s="6"/>
    </row>
    <row r="1000" spans="20:20" x14ac:dyDescent="0.2">
      <c r="T1000" s="6"/>
    </row>
    <row r="1001" spans="20:20" x14ac:dyDescent="0.2">
      <c r="T1001" s="6"/>
    </row>
    <row r="1002" spans="20:20" x14ac:dyDescent="0.2">
      <c r="T1002" s="6"/>
    </row>
    <row r="1003" spans="20:20" x14ac:dyDescent="0.2">
      <c r="T1003" s="6"/>
    </row>
    <row r="1004" spans="20:20" x14ac:dyDescent="0.2">
      <c r="T1004" s="6"/>
    </row>
    <row r="1005" spans="20:20" x14ac:dyDescent="0.2">
      <c r="T1005" s="6"/>
    </row>
    <row r="1006" spans="20:20" x14ac:dyDescent="0.2">
      <c r="T1006" s="6"/>
    </row>
    <row r="1007" spans="20:20" x14ac:dyDescent="0.2">
      <c r="T1007" s="6"/>
    </row>
    <row r="1008" spans="20:20" x14ac:dyDescent="0.2">
      <c r="T1008" s="6"/>
    </row>
    <row r="1009" spans="20:20" x14ac:dyDescent="0.2">
      <c r="T1009" s="6"/>
    </row>
    <row r="1010" spans="20:20" x14ac:dyDescent="0.2">
      <c r="T1010" s="6"/>
    </row>
    <row r="1011" spans="20:20" x14ac:dyDescent="0.2">
      <c r="T1011" s="6"/>
    </row>
    <row r="1012" spans="20:20" x14ac:dyDescent="0.2">
      <c r="T1012" s="6"/>
    </row>
    <row r="1013" spans="20:20" x14ac:dyDescent="0.2">
      <c r="T1013" s="6"/>
    </row>
    <row r="1014" spans="20:20" x14ac:dyDescent="0.2">
      <c r="T1014" s="6"/>
    </row>
    <row r="1015" spans="20:20" x14ac:dyDescent="0.2">
      <c r="T1015" s="6"/>
    </row>
    <row r="1016" spans="20:20" x14ac:dyDescent="0.2">
      <c r="T1016" s="6"/>
    </row>
    <row r="1017" spans="20:20" x14ac:dyDescent="0.2">
      <c r="T1017" s="6"/>
    </row>
    <row r="1018" spans="20:20" x14ac:dyDescent="0.2">
      <c r="T1018" s="6"/>
    </row>
    <row r="1019" spans="20:20" x14ac:dyDescent="0.2">
      <c r="T1019" s="6"/>
    </row>
    <row r="1020" spans="20:20" x14ac:dyDescent="0.2">
      <c r="T1020" s="6"/>
    </row>
    <row r="1021" spans="20:20" x14ac:dyDescent="0.2">
      <c r="T1021" s="6"/>
    </row>
    <row r="1022" spans="20:20" x14ac:dyDescent="0.2">
      <c r="T1022" s="6"/>
    </row>
    <row r="1023" spans="20:20" x14ac:dyDescent="0.2">
      <c r="T1023" s="6"/>
    </row>
    <row r="1024" spans="20:20" x14ac:dyDescent="0.2">
      <c r="T1024" s="6"/>
    </row>
    <row r="1025" spans="20:20" x14ac:dyDescent="0.2">
      <c r="T1025" s="6"/>
    </row>
    <row r="1026" spans="20:20" x14ac:dyDescent="0.2">
      <c r="T1026" s="6"/>
    </row>
    <row r="1027" spans="20:20" x14ac:dyDescent="0.2">
      <c r="T1027" s="6"/>
    </row>
    <row r="1028" spans="20:20" x14ac:dyDescent="0.2">
      <c r="T1028" s="6"/>
    </row>
    <row r="1029" spans="20:20" x14ac:dyDescent="0.2">
      <c r="T1029" s="6"/>
    </row>
    <row r="1030" spans="20:20" x14ac:dyDescent="0.2">
      <c r="T1030" s="6"/>
    </row>
    <row r="1031" spans="20:20" x14ac:dyDescent="0.2">
      <c r="T1031" s="6"/>
    </row>
    <row r="1032" spans="20:20" x14ac:dyDescent="0.2">
      <c r="T1032" s="6"/>
    </row>
    <row r="1033" spans="20:20" x14ac:dyDescent="0.2">
      <c r="T1033" s="6"/>
    </row>
    <row r="1034" spans="20:20" x14ac:dyDescent="0.2">
      <c r="T1034" s="6"/>
    </row>
    <row r="1035" spans="20:20" x14ac:dyDescent="0.2">
      <c r="T1035" s="6"/>
    </row>
    <row r="1036" spans="20:20" x14ac:dyDescent="0.2">
      <c r="T1036" s="6"/>
    </row>
    <row r="1037" spans="20:20" x14ac:dyDescent="0.2">
      <c r="T1037" s="6"/>
    </row>
    <row r="1038" spans="20:20" x14ac:dyDescent="0.2">
      <c r="T1038" s="6"/>
    </row>
    <row r="1039" spans="20:20" x14ac:dyDescent="0.2">
      <c r="T1039" s="6"/>
    </row>
    <row r="1040" spans="20:20" x14ac:dyDescent="0.2">
      <c r="T1040" s="6"/>
    </row>
    <row r="1041" spans="20:20" x14ac:dyDescent="0.2">
      <c r="T1041" s="6"/>
    </row>
    <row r="1042" spans="20:20" x14ac:dyDescent="0.2">
      <c r="T1042" s="6"/>
    </row>
    <row r="1043" spans="20:20" x14ac:dyDescent="0.2">
      <c r="T1043" s="6"/>
    </row>
    <row r="1044" spans="20:20" x14ac:dyDescent="0.2">
      <c r="T1044" s="6"/>
    </row>
    <row r="1045" spans="20:20" x14ac:dyDescent="0.2">
      <c r="T1045" s="6"/>
    </row>
    <row r="1046" spans="20:20" x14ac:dyDescent="0.2">
      <c r="T1046" s="6"/>
    </row>
    <row r="1047" spans="20:20" x14ac:dyDescent="0.2">
      <c r="T1047" s="6"/>
    </row>
    <row r="1048" spans="20:20" x14ac:dyDescent="0.2">
      <c r="T1048" s="6"/>
    </row>
    <row r="1049" spans="20:20" x14ac:dyDescent="0.2">
      <c r="T1049" s="6"/>
    </row>
    <row r="1050" spans="20:20" x14ac:dyDescent="0.2">
      <c r="T1050" s="6"/>
    </row>
    <row r="1051" spans="20:20" x14ac:dyDescent="0.2">
      <c r="T1051" s="6"/>
    </row>
    <row r="1052" spans="20:20" x14ac:dyDescent="0.2">
      <c r="T1052" s="6"/>
    </row>
    <row r="1053" spans="20:20" x14ac:dyDescent="0.2">
      <c r="T1053" s="6"/>
    </row>
    <row r="1054" spans="20:20" x14ac:dyDescent="0.2">
      <c r="T1054" s="6"/>
    </row>
    <row r="1055" spans="20:20" x14ac:dyDescent="0.2">
      <c r="T1055" s="6"/>
    </row>
    <row r="1056" spans="20:20" x14ac:dyDescent="0.2">
      <c r="T1056" s="6"/>
    </row>
    <row r="1057" spans="20:20" x14ac:dyDescent="0.2">
      <c r="T1057" s="6"/>
    </row>
    <row r="1058" spans="20:20" x14ac:dyDescent="0.2">
      <c r="T1058" s="6"/>
    </row>
    <row r="1059" spans="20:20" x14ac:dyDescent="0.2">
      <c r="T1059" s="6"/>
    </row>
    <row r="1060" spans="20:20" x14ac:dyDescent="0.2">
      <c r="T1060" s="6"/>
    </row>
    <row r="1061" spans="20:20" x14ac:dyDescent="0.2">
      <c r="T1061" s="6"/>
    </row>
    <row r="1062" spans="20:20" x14ac:dyDescent="0.2">
      <c r="T1062" s="6"/>
    </row>
    <row r="1063" spans="20:20" x14ac:dyDescent="0.2">
      <c r="T1063" s="6"/>
    </row>
  </sheetData>
  <phoneticPr fontId="0" type="noConversion"/>
  <conditionalFormatting sqref="A2:S366">
    <cfRule type="expression" dxfId="74" priority="19" stopIfTrue="1">
      <formula>OR($E2=LEFT(INDEX(zile,6),2),$E2=LEFT(INDEX(zile,7),2),ISNUMBER(MATCH($A2,sarbatori,0)))</formula>
    </cfRule>
  </conditionalFormatting>
  <conditionalFormatting sqref="A208:S213 A3:A366 F2:F366 A215:S368 A2:S206">
    <cfRule type="expression" dxfId="73" priority="3" stopIfTrue="1">
      <formula>OR($E2=LEFT(INDEX(zile,6),2),$E2=LEFT(INDEX(zile,7),2),ISNUMBER(MATCH(DATE(anul,MATCH(luna,luni,0),$C2),sarbatori,0)))</formula>
    </cfRule>
  </conditionalFormatting>
  <conditionalFormatting sqref="F374:G379">
    <cfRule type="expression" dxfId="72" priority="2" stopIfTrue="1">
      <formula>OR($E374=LEFT(INDEX(zile,6),2),$E374=LEFT(INDEX(zile,7),2),ISNUMBER(MATCH($A374,sarbatori,0)))</formula>
    </cfRule>
  </conditionalFormatting>
  <dataValidations count="3">
    <dataValidation type="custom" allowBlank="1" showInputMessage="1" showErrorMessage="1" errorTitle="Ziua!" error="Numarul zilei introdus nu apartine lunii curente" sqref="C368:E368 C2:E366">
      <formula1>AND($C2&gt;0,$C2&lt;=DAY(DATE(anul,MATCH(luna,luni,0)+1,1)-1))</formula1>
    </dataValidation>
    <dataValidation type="list" showInputMessage="1" showErrorMessage="1" errorTitle="Semnificatia" error="Pot fi folosite doar notatiile din lista." sqref="I368:J368 I2:J366">
      <formula1>IF(OR($E2=LEFT(INDEX(zile,6),2),$E2=LEFT(INDEX(zile,7),2),ISNUMBER(MATCH(DATE(anul,MATCH(luna,luni,0),$C2),sarbatori,0))),_n0,_nn)</formula1>
    </dataValidation>
    <dataValidation type="list" allowBlank="1" showInputMessage="1" showErrorMessage="1" sqref="F368 F2:F366">
      <formula1>INDEX(salariati,,1)</formula1>
    </dataValidation>
  </dataValidations>
  <pageMargins left="0.7" right="0.7" top="0.75" bottom="0.75" header="0.3" footer="0.3"/>
  <pageSetup paperSize="9" orientation="portrait" horizontalDpi="4294967293"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B22" sqref="B22"/>
    </sheetView>
  </sheetViews>
  <sheetFormatPr defaultRowHeight="12.75" x14ac:dyDescent="0.2"/>
  <cols>
    <col min="4" max="4" width="11.5703125" customWidth="1"/>
    <col min="6" max="6" width="10.140625" customWidth="1"/>
    <col min="7" max="7" width="12" customWidth="1"/>
    <col min="8" max="8" width="12.42578125" customWidth="1"/>
    <col min="9" max="9" width="9.5703125" customWidth="1"/>
    <col min="10" max="10" width="10.85546875" customWidth="1"/>
    <col min="11" max="11" width="10" customWidth="1"/>
    <col min="12" max="12" width="9.5703125" customWidth="1"/>
    <col min="13" max="13" width="11.7109375" customWidth="1"/>
  </cols>
  <sheetData>
    <row r="1" spans="1:18" x14ac:dyDescent="0.2">
      <c r="A1" t="s">
        <v>27</v>
      </c>
      <c r="B1" t="s">
        <v>58</v>
      </c>
      <c r="C1" t="s">
        <v>57</v>
      </c>
      <c r="D1" t="s">
        <v>62</v>
      </c>
      <c r="E1" t="s">
        <v>56</v>
      </c>
      <c r="F1" t="s">
        <v>28</v>
      </c>
      <c r="G1" t="s">
        <v>29</v>
      </c>
      <c r="H1" t="s">
        <v>30</v>
      </c>
      <c r="I1" t="s">
        <v>31</v>
      </c>
      <c r="J1" t="s">
        <v>36</v>
      </c>
      <c r="K1" t="s">
        <v>32</v>
      </c>
      <c r="L1" t="s">
        <v>33</v>
      </c>
      <c r="M1" t="s">
        <v>34</v>
      </c>
      <c r="N1" t="s">
        <v>19</v>
      </c>
      <c r="O1" t="s">
        <v>23</v>
      </c>
      <c r="P1" t="s">
        <v>25</v>
      </c>
      <c r="Q1" t="s">
        <v>26</v>
      </c>
      <c r="R1" t="s">
        <v>24</v>
      </c>
    </row>
    <row r="2" spans="1:18" x14ac:dyDescent="0.2">
      <c r="A2" s="72">
        <v>42706</v>
      </c>
      <c r="B2" t="s">
        <v>11</v>
      </c>
      <c r="C2">
        <v>2</v>
      </c>
      <c r="E2" t="s">
        <v>66</v>
      </c>
      <c r="F2" t="s">
        <v>59</v>
      </c>
      <c r="J2">
        <v>8</v>
      </c>
      <c r="K2">
        <v>0</v>
      </c>
      <c r="L2">
        <v>0</v>
      </c>
      <c r="M2">
        <v>0</v>
      </c>
      <c r="N2">
        <v>-8</v>
      </c>
      <c r="O2">
        <v>0</v>
      </c>
      <c r="P2">
        <v>0</v>
      </c>
      <c r="Q2">
        <v>0</v>
      </c>
      <c r="R2">
        <v>0</v>
      </c>
    </row>
    <row r="3" spans="1:18" x14ac:dyDescent="0.2">
      <c r="A3" s="72">
        <v>42340</v>
      </c>
      <c r="B3" t="s">
        <v>11</v>
      </c>
      <c r="C3">
        <v>2</v>
      </c>
      <c r="D3" t="s">
        <v>65</v>
      </c>
      <c r="E3" t="s">
        <v>67</v>
      </c>
      <c r="F3" t="s">
        <v>59</v>
      </c>
      <c r="G3" s="73">
        <v>0.35416666666666669</v>
      </c>
      <c r="H3" s="73">
        <v>0.72916666666666663</v>
      </c>
      <c r="J3">
        <v>8</v>
      </c>
      <c r="K3">
        <v>8.9999999999999982</v>
      </c>
      <c r="L3">
        <v>0</v>
      </c>
      <c r="M3">
        <v>0</v>
      </c>
      <c r="N3">
        <v>0.99999999999999822</v>
      </c>
      <c r="O3">
        <v>0</v>
      </c>
      <c r="P3">
        <v>0</v>
      </c>
      <c r="Q3">
        <v>0</v>
      </c>
      <c r="R3">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D32" sqref="D32"/>
    </sheetView>
  </sheetViews>
  <sheetFormatPr defaultRowHeight="12.75" x14ac:dyDescent="0.2"/>
  <cols>
    <col min="4" max="4" width="11.5703125" customWidth="1"/>
    <col min="6" max="6" width="10.140625" customWidth="1"/>
    <col min="9" max="9" width="9.5703125" customWidth="1"/>
    <col min="10" max="10" width="10.85546875" customWidth="1"/>
    <col min="11" max="11" width="10" customWidth="1"/>
    <col min="12" max="12" width="9.5703125" customWidth="1"/>
    <col min="13" max="13" width="11.7109375" customWidth="1"/>
  </cols>
  <sheetData>
    <row r="1" spans="1:18" x14ac:dyDescent="0.2">
      <c r="A1" t="s">
        <v>27</v>
      </c>
      <c r="B1" t="s">
        <v>58</v>
      </c>
      <c r="C1" t="s">
        <v>57</v>
      </c>
      <c r="D1" t="s">
        <v>62</v>
      </c>
      <c r="E1" t="s">
        <v>56</v>
      </c>
      <c r="F1" t="s">
        <v>28</v>
      </c>
      <c r="G1" t="s">
        <v>29</v>
      </c>
      <c r="H1" t="s">
        <v>30</v>
      </c>
      <c r="I1" t="s">
        <v>31</v>
      </c>
      <c r="J1" t="s">
        <v>36</v>
      </c>
      <c r="K1" t="s">
        <v>32</v>
      </c>
      <c r="L1" t="s">
        <v>33</v>
      </c>
      <c r="M1" t="s">
        <v>34</v>
      </c>
      <c r="N1" t="s">
        <v>19</v>
      </c>
      <c r="O1" t="s">
        <v>23</v>
      </c>
      <c r="P1" t="s">
        <v>25</v>
      </c>
      <c r="Q1" t="s">
        <v>26</v>
      </c>
      <c r="R1" t="s">
        <v>24</v>
      </c>
    </row>
    <row r="2" spans="1:18" hidden="1" x14ac:dyDescent="0.2">
      <c r="A2" s="72">
        <v>42676</v>
      </c>
      <c r="B2" t="s">
        <v>10</v>
      </c>
      <c r="C2">
        <v>2</v>
      </c>
      <c r="E2" t="s">
        <v>67</v>
      </c>
      <c r="F2" t="s">
        <v>59</v>
      </c>
      <c r="J2">
        <v>8</v>
      </c>
      <c r="K2">
        <v>0</v>
      </c>
      <c r="L2">
        <v>0</v>
      </c>
      <c r="M2">
        <v>0</v>
      </c>
      <c r="N2">
        <v>-8</v>
      </c>
      <c r="O2">
        <v>0</v>
      </c>
      <c r="P2">
        <v>0</v>
      </c>
      <c r="Q2">
        <v>0</v>
      </c>
      <c r="R2">
        <v>0</v>
      </c>
    </row>
    <row r="3" spans="1:18" x14ac:dyDescent="0.2">
      <c r="A3" s="72">
        <v>42310</v>
      </c>
      <c r="B3" t="s">
        <v>10</v>
      </c>
      <c r="C3">
        <v>2</v>
      </c>
      <c r="D3" t="s">
        <v>64</v>
      </c>
      <c r="E3" t="s">
        <v>68</v>
      </c>
      <c r="F3" t="s">
        <v>59</v>
      </c>
      <c r="G3" s="73">
        <v>0.35416666666666669</v>
      </c>
      <c r="H3" s="73">
        <v>0.72916666666666663</v>
      </c>
      <c r="J3">
        <v>8</v>
      </c>
      <c r="K3">
        <v>8.9999999999999982</v>
      </c>
      <c r="L3">
        <v>0</v>
      </c>
      <c r="M3">
        <v>0</v>
      </c>
      <c r="N3">
        <v>0.99999999999999822</v>
      </c>
      <c r="O3">
        <v>0</v>
      </c>
      <c r="P3">
        <v>0</v>
      </c>
      <c r="Q3">
        <v>0</v>
      </c>
      <c r="R3">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sqref="A1:R3"/>
    </sheetView>
  </sheetViews>
  <sheetFormatPr defaultRowHeight="12.75" x14ac:dyDescent="0.2"/>
  <cols>
    <col min="4" max="4" width="11.5703125" customWidth="1"/>
    <col min="6" max="6" width="10.140625" customWidth="1"/>
    <col min="9" max="9" width="9.5703125" customWidth="1"/>
    <col min="10" max="10" width="10.85546875" customWidth="1"/>
    <col min="11" max="11" width="10" customWidth="1"/>
    <col min="12" max="12" width="9.5703125" customWidth="1"/>
    <col min="13" max="13" width="11.7109375" customWidth="1"/>
  </cols>
  <sheetData>
    <row r="1" spans="1:18" x14ac:dyDescent="0.2">
      <c r="A1" t="s">
        <v>27</v>
      </c>
      <c r="B1" t="s">
        <v>58</v>
      </c>
      <c r="C1" t="s">
        <v>57</v>
      </c>
      <c r="D1" t="s">
        <v>62</v>
      </c>
      <c r="E1" t="s">
        <v>56</v>
      </c>
      <c r="F1" t="s">
        <v>28</v>
      </c>
      <c r="G1" t="s">
        <v>29</v>
      </c>
      <c r="H1" t="s">
        <v>30</v>
      </c>
      <c r="I1" t="s">
        <v>31</v>
      </c>
      <c r="J1" t="s">
        <v>36</v>
      </c>
      <c r="K1" t="s">
        <v>32</v>
      </c>
      <c r="L1" t="s">
        <v>33</v>
      </c>
      <c r="M1" t="s">
        <v>34</v>
      </c>
      <c r="N1" t="s">
        <v>19</v>
      </c>
      <c r="O1" t="s">
        <v>23</v>
      </c>
      <c r="P1" t="s">
        <v>25</v>
      </c>
      <c r="Q1" t="s">
        <v>26</v>
      </c>
      <c r="R1" t="s">
        <v>24</v>
      </c>
    </row>
    <row r="2" spans="1:18" x14ac:dyDescent="0.2">
      <c r="A2" s="72">
        <v>42676</v>
      </c>
      <c r="B2" t="s">
        <v>10</v>
      </c>
      <c r="C2">
        <v>2</v>
      </c>
      <c r="E2" t="s">
        <v>67</v>
      </c>
      <c r="F2" t="s">
        <v>59</v>
      </c>
      <c r="J2">
        <v>8</v>
      </c>
      <c r="K2">
        <v>0</v>
      </c>
      <c r="L2">
        <v>0</v>
      </c>
      <c r="M2">
        <v>0</v>
      </c>
      <c r="N2">
        <v>-8</v>
      </c>
      <c r="O2">
        <v>0</v>
      </c>
      <c r="P2">
        <v>0</v>
      </c>
      <c r="Q2">
        <v>0</v>
      </c>
      <c r="R2">
        <v>0</v>
      </c>
    </row>
    <row r="3" spans="1:18" x14ac:dyDescent="0.2">
      <c r="A3" s="72">
        <v>42310</v>
      </c>
      <c r="B3" t="s">
        <v>10</v>
      </c>
      <c r="C3">
        <v>2</v>
      </c>
      <c r="D3" t="s">
        <v>64</v>
      </c>
      <c r="E3" t="s">
        <v>68</v>
      </c>
      <c r="F3" t="s">
        <v>59</v>
      </c>
      <c r="G3" s="73">
        <v>0.35416666666666669</v>
      </c>
      <c r="H3" s="73">
        <v>0.72916666666666663</v>
      </c>
      <c r="J3">
        <v>8</v>
      </c>
      <c r="K3">
        <v>8.9999999999999982</v>
      </c>
      <c r="L3">
        <v>0</v>
      </c>
      <c r="M3">
        <v>0</v>
      </c>
      <c r="N3">
        <v>0.99999999999999822</v>
      </c>
      <c r="O3">
        <v>0</v>
      </c>
      <c r="P3">
        <v>0</v>
      </c>
      <c r="Q3">
        <v>0</v>
      </c>
      <c r="R3">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sqref="A1:R3"/>
    </sheetView>
  </sheetViews>
  <sheetFormatPr defaultRowHeight="12.75" x14ac:dyDescent="0.2"/>
  <cols>
    <col min="4" max="4" width="11.5703125" customWidth="1"/>
    <col min="6" max="6" width="10.140625" customWidth="1"/>
    <col min="9" max="9" width="9.5703125" customWidth="1"/>
    <col min="10" max="10" width="10.85546875" customWidth="1"/>
    <col min="11" max="11" width="10" customWidth="1"/>
    <col min="12" max="12" width="9.5703125" customWidth="1"/>
    <col min="13" max="13" width="11.7109375" customWidth="1"/>
  </cols>
  <sheetData>
    <row r="1" spans="1:18" x14ac:dyDescent="0.2">
      <c r="A1" t="s">
        <v>27</v>
      </c>
      <c r="B1" t="s">
        <v>58</v>
      </c>
      <c r="C1" t="s">
        <v>57</v>
      </c>
      <c r="D1" t="s">
        <v>62</v>
      </c>
      <c r="E1" t="s">
        <v>56</v>
      </c>
      <c r="F1" t="s">
        <v>28</v>
      </c>
      <c r="G1" t="s">
        <v>29</v>
      </c>
      <c r="H1" t="s">
        <v>30</v>
      </c>
      <c r="I1" t="s">
        <v>31</v>
      </c>
      <c r="J1" t="s">
        <v>36</v>
      </c>
      <c r="K1" t="s">
        <v>32</v>
      </c>
      <c r="L1" t="s">
        <v>33</v>
      </c>
      <c r="M1" t="s">
        <v>34</v>
      </c>
      <c r="N1" t="s">
        <v>19</v>
      </c>
      <c r="O1" t="s">
        <v>23</v>
      </c>
      <c r="P1" t="s">
        <v>25</v>
      </c>
      <c r="Q1" t="s">
        <v>26</v>
      </c>
      <c r="R1" t="s">
        <v>24</v>
      </c>
    </row>
    <row r="2" spans="1:18" x14ac:dyDescent="0.2">
      <c r="A2" s="72">
        <v>42675</v>
      </c>
      <c r="B2" t="s">
        <v>10</v>
      </c>
      <c r="C2">
        <v>1</v>
      </c>
      <c r="E2" t="s">
        <v>69</v>
      </c>
      <c r="F2" t="s">
        <v>59</v>
      </c>
      <c r="J2">
        <v>8</v>
      </c>
      <c r="K2">
        <v>0</v>
      </c>
      <c r="L2">
        <v>0</v>
      </c>
      <c r="M2">
        <v>0</v>
      </c>
      <c r="N2">
        <v>-8</v>
      </c>
      <c r="O2">
        <v>0</v>
      </c>
      <c r="P2">
        <v>0</v>
      </c>
      <c r="Q2">
        <v>0</v>
      </c>
      <c r="R2">
        <v>0</v>
      </c>
    </row>
    <row r="3" spans="1:18" x14ac:dyDescent="0.2">
      <c r="A3" s="72">
        <v>42309</v>
      </c>
      <c r="B3" t="s">
        <v>10</v>
      </c>
      <c r="C3">
        <v>1</v>
      </c>
      <c r="E3" t="s">
        <v>70</v>
      </c>
      <c r="F3" t="s">
        <v>59</v>
      </c>
      <c r="J3">
        <v>0</v>
      </c>
      <c r="K3">
        <v>0</v>
      </c>
      <c r="L3">
        <v>0</v>
      </c>
      <c r="M3">
        <v>0</v>
      </c>
      <c r="N3">
        <v>0</v>
      </c>
      <c r="O3">
        <v>0</v>
      </c>
      <c r="P3">
        <v>0</v>
      </c>
      <c r="Q3">
        <v>0</v>
      </c>
      <c r="R3">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topLeftCell="B1" zoomScaleNormal="100" workbookViewId="0">
      <selection activeCell="Y20" sqref="Y20:Z20"/>
    </sheetView>
  </sheetViews>
  <sheetFormatPr defaultRowHeight="12.75" x14ac:dyDescent="0.2"/>
  <cols>
    <col min="1" max="1" width="12.140625" customWidth="1"/>
    <col min="2" max="2" width="16.85546875" customWidth="1"/>
    <col min="3" max="3" width="5.7109375" customWidth="1"/>
    <col min="4" max="32" width="4.7109375" customWidth="1"/>
    <col min="33" max="33" width="7.85546875" customWidth="1"/>
    <col min="34" max="34" width="12.28515625" customWidth="1"/>
  </cols>
  <sheetData>
    <row r="1" spans="1:35" x14ac:dyDescent="0.2">
      <c r="A1" s="38" t="s">
        <v>58</v>
      </c>
      <c r="B1" s="39" t="s">
        <v>2</v>
      </c>
    </row>
    <row r="3" spans="1:35" x14ac:dyDescent="0.2">
      <c r="A3" s="20"/>
      <c r="B3" s="21"/>
      <c r="C3" s="24" t="s">
        <v>57</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2"/>
    </row>
    <row r="4" spans="1:35" x14ac:dyDescent="0.2">
      <c r="A4" s="24" t="s">
        <v>28</v>
      </c>
      <c r="B4" s="24" t="s">
        <v>27</v>
      </c>
      <c r="C4" s="119">
        <v>1</v>
      </c>
      <c r="D4" s="120">
        <v>2</v>
      </c>
      <c r="E4" s="120">
        <v>3</v>
      </c>
      <c r="F4" s="120">
        <v>4</v>
      </c>
      <c r="G4" s="120">
        <v>5</v>
      </c>
      <c r="H4" s="120">
        <v>6</v>
      </c>
      <c r="I4" s="120">
        <v>7</v>
      </c>
      <c r="J4" s="120">
        <v>8</v>
      </c>
      <c r="K4" s="120">
        <v>9</v>
      </c>
      <c r="L4" s="120">
        <v>10</v>
      </c>
      <c r="M4" s="120">
        <v>11</v>
      </c>
      <c r="N4" s="120">
        <v>12</v>
      </c>
      <c r="O4" s="120">
        <v>13</v>
      </c>
      <c r="P4" s="120">
        <v>14</v>
      </c>
      <c r="Q4" s="120">
        <v>15</v>
      </c>
      <c r="R4" s="120">
        <v>16</v>
      </c>
      <c r="S4" s="120">
        <v>17</v>
      </c>
      <c r="T4" s="120">
        <v>18</v>
      </c>
      <c r="U4" s="120">
        <v>19</v>
      </c>
      <c r="V4" s="120">
        <v>20</v>
      </c>
      <c r="W4" s="120">
        <v>21</v>
      </c>
      <c r="X4" s="120">
        <v>22</v>
      </c>
      <c r="Y4" s="120">
        <v>23</v>
      </c>
      <c r="Z4" s="120">
        <v>24</v>
      </c>
      <c r="AA4" s="120">
        <v>25</v>
      </c>
      <c r="AB4" s="120">
        <v>26</v>
      </c>
      <c r="AC4" s="120">
        <v>27</v>
      </c>
      <c r="AD4" s="120">
        <v>28</v>
      </c>
      <c r="AE4" s="120">
        <v>29</v>
      </c>
      <c r="AF4" s="120">
        <v>30</v>
      </c>
      <c r="AG4" s="120">
        <v>31</v>
      </c>
      <c r="AH4" s="121" t="s">
        <v>37</v>
      </c>
    </row>
    <row r="5" spans="1:35" x14ac:dyDescent="0.2">
      <c r="A5" s="20" t="s">
        <v>59</v>
      </c>
      <c r="B5" s="20" t="s">
        <v>54</v>
      </c>
      <c r="C5" s="40">
        <v>8</v>
      </c>
      <c r="D5" s="41">
        <v>8</v>
      </c>
      <c r="E5" s="41">
        <v>8</v>
      </c>
      <c r="F5" s="41">
        <v>0</v>
      </c>
      <c r="G5" s="41">
        <v>0</v>
      </c>
      <c r="H5" s="41">
        <v>8</v>
      </c>
      <c r="I5" s="41">
        <v>8</v>
      </c>
      <c r="J5" s="41">
        <v>8</v>
      </c>
      <c r="K5" s="41">
        <v>8</v>
      </c>
      <c r="L5" s="41">
        <v>8</v>
      </c>
      <c r="M5" s="41">
        <v>0</v>
      </c>
      <c r="N5" s="41">
        <v>0</v>
      </c>
      <c r="O5" s="41">
        <v>8</v>
      </c>
      <c r="P5" s="41">
        <v>8</v>
      </c>
      <c r="Q5" s="41">
        <v>8</v>
      </c>
      <c r="R5" s="41">
        <v>8</v>
      </c>
      <c r="S5" s="41">
        <v>8</v>
      </c>
      <c r="T5" s="41">
        <v>0</v>
      </c>
      <c r="U5" s="41">
        <v>0</v>
      </c>
      <c r="V5" s="41">
        <v>8</v>
      </c>
      <c r="W5" s="41">
        <v>8</v>
      </c>
      <c r="X5" s="41">
        <v>8</v>
      </c>
      <c r="Y5" s="41">
        <v>8</v>
      </c>
      <c r="Z5" s="41">
        <v>8</v>
      </c>
      <c r="AA5" s="41">
        <v>0</v>
      </c>
      <c r="AB5" s="41">
        <v>0</v>
      </c>
      <c r="AC5" s="41">
        <v>8</v>
      </c>
      <c r="AD5" s="41">
        <v>8</v>
      </c>
      <c r="AE5" s="41">
        <v>8</v>
      </c>
      <c r="AF5" s="41">
        <v>8</v>
      </c>
      <c r="AG5" s="42">
        <v>8</v>
      </c>
      <c r="AH5" s="83">
        <v>184</v>
      </c>
    </row>
    <row r="6" spans="1:35" x14ac:dyDescent="0.2">
      <c r="A6" s="23"/>
      <c r="B6" s="25" t="s">
        <v>38</v>
      </c>
      <c r="C6" s="43">
        <v>8</v>
      </c>
      <c r="D6" s="44">
        <v>8</v>
      </c>
      <c r="E6" s="44">
        <v>0</v>
      </c>
      <c r="F6" s="44">
        <v>0</v>
      </c>
      <c r="G6" s="44">
        <v>0</v>
      </c>
      <c r="H6" s="44">
        <v>0</v>
      </c>
      <c r="I6" s="44">
        <v>0</v>
      </c>
      <c r="J6" s="44">
        <v>0</v>
      </c>
      <c r="K6" s="44">
        <v>0</v>
      </c>
      <c r="L6" s="44">
        <v>0</v>
      </c>
      <c r="M6" s="44">
        <v>0</v>
      </c>
      <c r="N6" s="44">
        <v>0</v>
      </c>
      <c r="O6" s="44">
        <v>0</v>
      </c>
      <c r="P6" s="44">
        <v>0</v>
      </c>
      <c r="Q6" s="44">
        <v>0</v>
      </c>
      <c r="R6" s="44">
        <v>0</v>
      </c>
      <c r="S6" s="44">
        <v>0</v>
      </c>
      <c r="T6" s="44">
        <v>0</v>
      </c>
      <c r="U6" s="44">
        <v>0</v>
      </c>
      <c r="V6" s="44">
        <v>0</v>
      </c>
      <c r="W6" s="44">
        <v>0</v>
      </c>
      <c r="X6" s="44">
        <v>0</v>
      </c>
      <c r="Y6" s="44">
        <v>0</v>
      </c>
      <c r="Z6" s="44">
        <v>0</v>
      </c>
      <c r="AA6" s="44">
        <v>0</v>
      </c>
      <c r="AB6" s="44">
        <v>0</v>
      </c>
      <c r="AC6" s="44">
        <v>0</v>
      </c>
      <c r="AD6" s="44">
        <v>0</v>
      </c>
      <c r="AE6" s="44">
        <v>0</v>
      </c>
      <c r="AF6" s="44">
        <v>0</v>
      </c>
      <c r="AG6" s="45">
        <v>0</v>
      </c>
      <c r="AH6" s="84">
        <v>16</v>
      </c>
    </row>
    <row r="7" spans="1:35" x14ac:dyDescent="0.2">
      <c r="A7" s="23"/>
      <c r="B7" s="25" t="s">
        <v>48</v>
      </c>
      <c r="C7" s="43">
        <v>0</v>
      </c>
      <c r="D7" s="44">
        <v>0</v>
      </c>
      <c r="E7" s="44">
        <v>0</v>
      </c>
      <c r="F7" s="44">
        <v>0</v>
      </c>
      <c r="G7" s="44">
        <v>0</v>
      </c>
      <c r="H7" s="44">
        <v>0</v>
      </c>
      <c r="I7" s="44">
        <v>0</v>
      </c>
      <c r="J7" s="44">
        <v>0</v>
      </c>
      <c r="K7" s="44">
        <v>0</v>
      </c>
      <c r="L7" s="44">
        <v>0</v>
      </c>
      <c r="M7" s="44">
        <v>0</v>
      </c>
      <c r="N7" s="44">
        <v>0</v>
      </c>
      <c r="O7" s="44">
        <v>0</v>
      </c>
      <c r="P7" s="44">
        <v>0</v>
      </c>
      <c r="Q7" s="44">
        <v>0</v>
      </c>
      <c r="R7" s="44">
        <v>0</v>
      </c>
      <c r="S7" s="44">
        <v>0</v>
      </c>
      <c r="T7" s="44">
        <v>0</v>
      </c>
      <c r="U7" s="44">
        <v>0</v>
      </c>
      <c r="V7" s="44">
        <v>0</v>
      </c>
      <c r="W7" s="44">
        <v>0</v>
      </c>
      <c r="X7" s="44">
        <v>0</v>
      </c>
      <c r="Y7" s="44">
        <v>0</v>
      </c>
      <c r="Z7" s="44">
        <v>0</v>
      </c>
      <c r="AA7" s="44">
        <v>0</v>
      </c>
      <c r="AB7" s="44">
        <v>0</v>
      </c>
      <c r="AC7" s="44">
        <v>0</v>
      </c>
      <c r="AD7" s="44">
        <v>0</v>
      </c>
      <c r="AE7" s="44">
        <v>0</v>
      </c>
      <c r="AF7" s="44">
        <v>0</v>
      </c>
      <c r="AG7" s="45">
        <v>0</v>
      </c>
      <c r="AH7" s="84">
        <v>0</v>
      </c>
    </row>
    <row r="8" spans="1:35" x14ac:dyDescent="0.2">
      <c r="A8" s="23"/>
      <c r="B8" s="25" t="s">
        <v>50</v>
      </c>
      <c r="C8" s="43">
        <v>0</v>
      </c>
      <c r="D8" s="44">
        <v>0</v>
      </c>
      <c r="E8" s="44">
        <v>0</v>
      </c>
      <c r="F8" s="44">
        <v>0</v>
      </c>
      <c r="G8" s="44">
        <v>0</v>
      </c>
      <c r="H8" s="44">
        <v>0</v>
      </c>
      <c r="I8" s="44">
        <v>0</v>
      </c>
      <c r="J8" s="44">
        <v>0</v>
      </c>
      <c r="K8" s="44">
        <v>0</v>
      </c>
      <c r="L8" s="44">
        <v>0</v>
      </c>
      <c r="M8" s="44">
        <v>0</v>
      </c>
      <c r="N8" s="44">
        <v>0</v>
      </c>
      <c r="O8" s="44">
        <v>0</v>
      </c>
      <c r="P8" s="44">
        <v>0</v>
      </c>
      <c r="Q8" s="44">
        <v>0</v>
      </c>
      <c r="R8" s="44">
        <v>0</v>
      </c>
      <c r="S8" s="44">
        <v>0</v>
      </c>
      <c r="T8" s="44">
        <v>0</v>
      </c>
      <c r="U8" s="44">
        <v>0</v>
      </c>
      <c r="V8" s="44">
        <v>0</v>
      </c>
      <c r="W8" s="44">
        <v>0</v>
      </c>
      <c r="X8" s="44">
        <v>0</v>
      </c>
      <c r="Y8" s="44">
        <v>0</v>
      </c>
      <c r="Z8" s="44">
        <v>0</v>
      </c>
      <c r="AA8" s="44">
        <v>0</v>
      </c>
      <c r="AB8" s="44">
        <v>0</v>
      </c>
      <c r="AC8" s="44">
        <v>0</v>
      </c>
      <c r="AD8" s="44">
        <v>0</v>
      </c>
      <c r="AE8" s="44">
        <v>0</v>
      </c>
      <c r="AF8" s="44">
        <v>0</v>
      </c>
      <c r="AG8" s="45">
        <v>0</v>
      </c>
      <c r="AH8" s="84">
        <v>0</v>
      </c>
    </row>
    <row r="9" spans="1:35" x14ac:dyDescent="0.2">
      <c r="A9" s="23"/>
      <c r="B9" s="25" t="s">
        <v>52</v>
      </c>
      <c r="C9" s="43">
        <v>0</v>
      </c>
      <c r="D9" s="44">
        <v>0</v>
      </c>
      <c r="E9" s="44">
        <v>-8</v>
      </c>
      <c r="F9" s="44">
        <v>0</v>
      </c>
      <c r="G9" s="44">
        <v>0</v>
      </c>
      <c r="H9" s="44">
        <v>-8</v>
      </c>
      <c r="I9" s="44">
        <v>-8</v>
      </c>
      <c r="J9" s="44">
        <v>-8</v>
      </c>
      <c r="K9" s="44">
        <v>-8</v>
      </c>
      <c r="L9" s="44">
        <v>-8</v>
      </c>
      <c r="M9" s="44">
        <v>0</v>
      </c>
      <c r="N9" s="44">
        <v>0</v>
      </c>
      <c r="O9" s="44">
        <v>-8</v>
      </c>
      <c r="P9" s="44">
        <v>-8</v>
      </c>
      <c r="Q9" s="44">
        <v>-8</v>
      </c>
      <c r="R9" s="44">
        <v>-8</v>
      </c>
      <c r="S9" s="44">
        <v>-8</v>
      </c>
      <c r="T9" s="44">
        <v>0</v>
      </c>
      <c r="U9" s="44">
        <v>0</v>
      </c>
      <c r="V9" s="44">
        <v>-8</v>
      </c>
      <c r="W9" s="44">
        <v>-8</v>
      </c>
      <c r="X9" s="44">
        <v>-8</v>
      </c>
      <c r="Y9" s="44">
        <v>-8</v>
      </c>
      <c r="Z9" s="44">
        <v>-8</v>
      </c>
      <c r="AA9" s="44">
        <v>0</v>
      </c>
      <c r="AB9" s="44">
        <v>0</v>
      </c>
      <c r="AC9" s="44">
        <v>-8</v>
      </c>
      <c r="AD9" s="44">
        <v>-8</v>
      </c>
      <c r="AE9" s="44">
        <v>-8</v>
      </c>
      <c r="AF9" s="44">
        <v>-8</v>
      </c>
      <c r="AG9" s="45">
        <v>-8</v>
      </c>
      <c r="AH9" s="84">
        <v>-168</v>
      </c>
      <c r="AI9">
        <f>GETPIVOTDATA("Sum of Supl.",$A$3,"Angajat","Bogdan")-GETPIVOTDATA("Sum of ZL",$A$3,"Angajat","Bogdan")*8</f>
        <v>-168</v>
      </c>
    </row>
    <row r="10" spans="1:35" x14ac:dyDescent="0.2">
      <c r="A10" s="23"/>
      <c r="B10" s="25" t="s">
        <v>39</v>
      </c>
      <c r="C10" s="43">
        <v>0</v>
      </c>
      <c r="D10" s="44">
        <v>0</v>
      </c>
      <c r="E10" s="44">
        <v>0</v>
      </c>
      <c r="F10" s="44">
        <v>0</v>
      </c>
      <c r="G10" s="44">
        <v>0</v>
      </c>
      <c r="H10" s="44">
        <v>0</v>
      </c>
      <c r="I10" s="44">
        <v>0</v>
      </c>
      <c r="J10" s="44">
        <v>0</v>
      </c>
      <c r="K10" s="44">
        <v>0</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44">
        <v>0</v>
      </c>
      <c r="AF10" s="44">
        <v>0</v>
      </c>
      <c r="AG10" s="45">
        <v>0</v>
      </c>
      <c r="AH10" s="84">
        <v>0</v>
      </c>
    </row>
    <row r="11" spans="1:35" x14ac:dyDescent="0.2">
      <c r="A11" s="23"/>
      <c r="B11" s="25" t="s">
        <v>42</v>
      </c>
      <c r="C11" s="43">
        <v>1</v>
      </c>
      <c r="D11" s="44">
        <v>1</v>
      </c>
      <c r="E11" s="44">
        <v>0</v>
      </c>
      <c r="F11" s="44">
        <v>0</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5">
        <v>0</v>
      </c>
      <c r="AH11" s="84">
        <v>2</v>
      </c>
    </row>
    <row r="12" spans="1:35" x14ac:dyDescent="0.2">
      <c r="A12" s="23"/>
      <c r="B12" s="25" t="s">
        <v>44</v>
      </c>
      <c r="C12" s="43">
        <v>0</v>
      </c>
      <c r="D12" s="44">
        <v>0</v>
      </c>
      <c r="E12" s="44">
        <v>0</v>
      </c>
      <c r="F12" s="44">
        <v>0</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5">
        <v>0</v>
      </c>
      <c r="AH12" s="84">
        <v>0</v>
      </c>
    </row>
    <row r="13" spans="1:35" x14ac:dyDescent="0.2">
      <c r="A13" s="23"/>
      <c r="B13" s="25" t="s">
        <v>46</v>
      </c>
      <c r="C13" s="43">
        <v>0</v>
      </c>
      <c r="D13" s="44">
        <v>0</v>
      </c>
      <c r="E13" s="44">
        <v>0</v>
      </c>
      <c r="F13" s="44">
        <v>0</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5">
        <v>0</v>
      </c>
      <c r="AH13" s="84">
        <v>0</v>
      </c>
    </row>
    <row r="14" spans="1:35" x14ac:dyDescent="0.2">
      <c r="A14" s="85" t="s">
        <v>55</v>
      </c>
      <c r="B14" s="86"/>
      <c r="C14" s="122">
        <v>8</v>
      </c>
      <c r="D14" s="87">
        <v>8</v>
      </c>
      <c r="E14" s="87">
        <v>8</v>
      </c>
      <c r="F14" s="87">
        <v>0</v>
      </c>
      <c r="G14" s="87">
        <v>0</v>
      </c>
      <c r="H14" s="87">
        <v>8</v>
      </c>
      <c r="I14" s="87">
        <v>8</v>
      </c>
      <c r="J14" s="87">
        <v>8</v>
      </c>
      <c r="K14" s="87">
        <v>8</v>
      </c>
      <c r="L14" s="87">
        <v>8</v>
      </c>
      <c r="M14" s="87">
        <v>0</v>
      </c>
      <c r="N14" s="87">
        <v>0</v>
      </c>
      <c r="O14" s="87">
        <v>8</v>
      </c>
      <c r="P14" s="87">
        <v>8</v>
      </c>
      <c r="Q14" s="87">
        <v>8</v>
      </c>
      <c r="R14" s="87">
        <v>8</v>
      </c>
      <c r="S14" s="87">
        <v>8</v>
      </c>
      <c r="T14" s="87">
        <v>0</v>
      </c>
      <c r="U14" s="87">
        <v>0</v>
      </c>
      <c r="V14" s="87">
        <v>8</v>
      </c>
      <c r="W14" s="87">
        <v>8</v>
      </c>
      <c r="X14" s="87">
        <v>8</v>
      </c>
      <c r="Y14" s="87">
        <v>8</v>
      </c>
      <c r="Z14" s="87">
        <v>8</v>
      </c>
      <c r="AA14" s="87">
        <v>0</v>
      </c>
      <c r="AB14" s="87">
        <v>0</v>
      </c>
      <c r="AC14" s="87">
        <v>8</v>
      </c>
      <c r="AD14" s="87">
        <v>8</v>
      </c>
      <c r="AE14" s="87">
        <v>8</v>
      </c>
      <c r="AF14" s="87">
        <v>8</v>
      </c>
      <c r="AG14" s="123">
        <v>8</v>
      </c>
      <c r="AH14" s="83">
        <v>184</v>
      </c>
    </row>
    <row r="15" spans="1:35" x14ac:dyDescent="0.2">
      <c r="A15" s="88" t="s">
        <v>40</v>
      </c>
      <c r="B15" s="89"/>
      <c r="C15" s="124">
        <v>8</v>
      </c>
      <c r="D15" s="90">
        <v>8</v>
      </c>
      <c r="E15" s="90">
        <v>0</v>
      </c>
      <c r="F15" s="90">
        <v>0</v>
      </c>
      <c r="G15" s="90">
        <v>0</v>
      </c>
      <c r="H15" s="90">
        <v>0</v>
      </c>
      <c r="I15" s="90">
        <v>0</v>
      </c>
      <c r="J15" s="90">
        <v>0</v>
      </c>
      <c r="K15" s="90">
        <v>0</v>
      </c>
      <c r="L15" s="90">
        <v>0</v>
      </c>
      <c r="M15" s="90">
        <v>0</v>
      </c>
      <c r="N15" s="90">
        <v>0</v>
      </c>
      <c r="O15" s="90">
        <v>0</v>
      </c>
      <c r="P15" s="90">
        <v>0</v>
      </c>
      <c r="Q15" s="90">
        <v>0</v>
      </c>
      <c r="R15" s="90">
        <v>0</v>
      </c>
      <c r="S15" s="90">
        <v>0</v>
      </c>
      <c r="T15" s="90">
        <v>0</v>
      </c>
      <c r="U15" s="90">
        <v>0</v>
      </c>
      <c r="V15" s="90">
        <v>0</v>
      </c>
      <c r="W15" s="90">
        <v>0</v>
      </c>
      <c r="X15" s="90">
        <v>0</v>
      </c>
      <c r="Y15" s="90">
        <v>0</v>
      </c>
      <c r="Z15" s="90">
        <v>0</v>
      </c>
      <c r="AA15" s="90">
        <v>0</v>
      </c>
      <c r="AB15" s="90">
        <v>0</v>
      </c>
      <c r="AC15" s="90">
        <v>0</v>
      </c>
      <c r="AD15" s="90">
        <v>0</v>
      </c>
      <c r="AE15" s="90">
        <v>0</v>
      </c>
      <c r="AF15" s="90">
        <v>0</v>
      </c>
      <c r="AG15" s="125">
        <v>0</v>
      </c>
      <c r="AH15" s="91">
        <v>16</v>
      </c>
    </row>
    <row r="16" spans="1:35" x14ac:dyDescent="0.2">
      <c r="A16" s="92" t="s">
        <v>49</v>
      </c>
      <c r="B16" s="93"/>
      <c r="C16" s="126">
        <v>0</v>
      </c>
      <c r="D16" s="94">
        <v>0</v>
      </c>
      <c r="E16" s="94">
        <v>0</v>
      </c>
      <c r="F16" s="94">
        <v>0</v>
      </c>
      <c r="G16" s="94">
        <v>0</v>
      </c>
      <c r="H16" s="94">
        <v>0</v>
      </c>
      <c r="I16" s="94">
        <v>0</v>
      </c>
      <c r="J16" s="94">
        <v>0</v>
      </c>
      <c r="K16" s="94">
        <v>0</v>
      </c>
      <c r="L16" s="94">
        <v>0</v>
      </c>
      <c r="M16" s="94">
        <v>0</v>
      </c>
      <c r="N16" s="94">
        <v>0</v>
      </c>
      <c r="O16" s="94">
        <v>0</v>
      </c>
      <c r="P16" s="94">
        <v>0</v>
      </c>
      <c r="Q16" s="94">
        <v>0</v>
      </c>
      <c r="R16" s="94">
        <v>0</v>
      </c>
      <c r="S16" s="94">
        <v>0</v>
      </c>
      <c r="T16" s="94">
        <v>0</v>
      </c>
      <c r="U16" s="94">
        <v>0</v>
      </c>
      <c r="V16" s="94">
        <v>0</v>
      </c>
      <c r="W16" s="94">
        <v>0</v>
      </c>
      <c r="X16" s="94">
        <v>0</v>
      </c>
      <c r="Y16" s="94">
        <v>0</v>
      </c>
      <c r="Z16" s="94">
        <v>0</v>
      </c>
      <c r="AA16" s="94">
        <v>0</v>
      </c>
      <c r="AB16" s="94">
        <v>0</v>
      </c>
      <c r="AC16" s="94">
        <v>0</v>
      </c>
      <c r="AD16" s="94">
        <v>0</v>
      </c>
      <c r="AE16" s="94">
        <v>0</v>
      </c>
      <c r="AF16" s="94">
        <v>0</v>
      </c>
      <c r="AG16" s="127">
        <v>0</v>
      </c>
      <c r="AH16" s="95">
        <v>0</v>
      </c>
    </row>
    <row r="17" spans="1:34" x14ac:dyDescent="0.2">
      <c r="A17" s="96" t="s">
        <v>51</v>
      </c>
      <c r="B17" s="97"/>
      <c r="C17" s="128">
        <v>0</v>
      </c>
      <c r="D17" s="98">
        <v>0</v>
      </c>
      <c r="E17" s="98">
        <v>0</v>
      </c>
      <c r="F17" s="98">
        <v>0</v>
      </c>
      <c r="G17" s="98">
        <v>0</v>
      </c>
      <c r="H17" s="98">
        <v>0</v>
      </c>
      <c r="I17" s="98">
        <v>0</v>
      </c>
      <c r="J17" s="98">
        <v>0</v>
      </c>
      <c r="K17" s="98">
        <v>0</v>
      </c>
      <c r="L17" s="98">
        <v>0</v>
      </c>
      <c r="M17" s="98">
        <v>0</v>
      </c>
      <c r="N17" s="98">
        <v>0</v>
      </c>
      <c r="O17" s="98">
        <v>0</v>
      </c>
      <c r="P17" s="98">
        <v>0</v>
      </c>
      <c r="Q17" s="98">
        <v>0</v>
      </c>
      <c r="R17" s="98">
        <v>0</v>
      </c>
      <c r="S17" s="98">
        <v>0</v>
      </c>
      <c r="T17" s="98">
        <v>0</v>
      </c>
      <c r="U17" s="98">
        <v>0</v>
      </c>
      <c r="V17" s="98">
        <v>0</v>
      </c>
      <c r="W17" s="98">
        <v>0</v>
      </c>
      <c r="X17" s="98">
        <v>0</v>
      </c>
      <c r="Y17" s="98">
        <v>0</v>
      </c>
      <c r="Z17" s="98">
        <v>0</v>
      </c>
      <c r="AA17" s="98">
        <v>0</v>
      </c>
      <c r="AB17" s="98">
        <v>0</v>
      </c>
      <c r="AC17" s="98">
        <v>0</v>
      </c>
      <c r="AD17" s="98">
        <v>0</v>
      </c>
      <c r="AE17" s="98">
        <v>0</v>
      </c>
      <c r="AF17" s="98">
        <v>0</v>
      </c>
      <c r="AG17" s="129">
        <v>0</v>
      </c>
      <c r="AH17" s="99">
        <v>0</v>
      </c>
    </row>
    <row r="18" spans="1:34" x14ac:dyDescent="0.2">
      <c r="A18" s="100" t="s">
        <v>53</v>
      </c>
      <c r="B18" s="101"/>
      <c r="C18" s="130">
        <v>0</v>
      </c>
      <c r="D18" s="102">
        <v>0</v>
      </c>
      <c r="E18" s="102">
        <v>-8</v>
      </c>
      <c r="F18" s="102">
        <v>0</v>
      </c>
      <c r="G18" s="102">
        <v>0</v>
      </c>
      <c r="H18" s="102">
        <v>-8</v>
      </c>
      <c r="I18" s="102">
        <v>-8</v>
      </c>
      <c r="J18" s="102">
        <v>-8</v>
      </c>
      <c r="K18" s="102">
        <v>-8</v>
      </c>
      <c r="L18" s="102">
        <v>-8</v>
      </c>
      <c r="M18" s="102">
        <v>0</v>
      </c>
      <c r="N18" s="102">
        <v>0</v>
      </c>
      <c r="O18" s="102">
        <v>-8</v>
      </c>
      <c r="P18" s="102">
        <v>-8</v>
      </c>
      <c r="Q18" s="102">
        <v>-8</v>
      </c>
      <c r="R18" s="102">
        <v>-8</v>
      </c>
      <c r="S18" s="102">
        <v>-8</v>
      </c>
      <c r="T18" s="102">
        <v>0</v>
      </c>
      <c r="U18" s="102">
        <v>0</v>
      </c>
      <c r="V18" s="102">
        <v>-8</v>
      </c>
      <c r="W18" s="102">
        <v>-8</v>
      </c>
      <c r="X18" s="102">
        <v>-8</v>
      </c>
      <c r="Y18" s="102">
        <v>-8</v>
      </c>
      <c r="Z18" s="102">
        <v>-8</v>
      </c>
      <c r="AA18" s="102">
        <v>0</v>
      </c>
      <c r="AB18" s="102">
        <v>0</v>
      </c>
      <c r="AC18" s="102">
        <v>-8</v>
      </c>
      <c r="AD18" s="102">
        <v>-8</v>
      </c>
      <c r="AE18" s="102">
        <v>-8</v>
      </c>
      <c r="AF18" s="102">
        <v>-8</v>
      </c>
      <c r="AG18" s="131">
        <v>-8</v>
      </c>
      <c r="AH18" s="103">
        <v>-168</v>
      </c>
    </row>
    <row r="19" spans="1:34" x14ac:dyDescent="0.2">
      <c r="A19" s="104" t="s">
        <v>41</v>
      </c>
      <c r="B19" s="105"/>
      <c r="C19" s="132">
        <v>0</v>
      </c>
      <c r="D19" s="106">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v>0</v>
      </c>
      <c r="AB19" s="106">
        <v>0</v>
      </c>
      <c r="AC19" s="106">
        <v>0</v>
      </c>
      <c r="AD19" s="106">
        <v>0</v>
      </c>
      <c r="AE19" s="106">
        <v>0</v>
      </c>
      <c r="AF19" s="106">
        <v>0</v>
      </c>
      <c r="AG19" s="133">
        <v>0</v>
      </c>
      <c r="AH19" s="107">
        <v>0</v>
      </c>
    </row>
    <row r="20" spans="1:34" x14ac:dyDescent="0.2">
      <c r="A20" s="108" t="s">
        <v>43</v>
      </c>
      <c r="B20" s="109"/>
      <c r="C20" s="134">
        <v>1</v>
      </c>
      <c r="D20" s="110">
        <v>1</v>
      </c>
      <c r="E20" s="110">
        <v>0</v>
      </c>
      <c r="F20" s="110">
        <v>0</v>
      </c>
      <c r="G20" s="110">
        <v>0</v>
      </c>
      <c r="H20" s="110">
        <v>0</v>
      </c>
      <c r="I20" s="110">
        <v>0</v>
      </c>
      <c r="J20" s="110">
        <v>0</v>
      </c>
      <c r="K20" s="110">
        <v>0</v>
      </c>
      <c r="L20" s="110">
        <v>0</v>
      </c>
      <c r="M20" s="110">
        <v>0</v>
      </c>
      <c r="N20" s="110">
        <v>0</v>
      </c>
      <c r="O20" s="110">
        <v>0</v>
      </c>
      <c r="P20" s="110">
        <v>0</v>
      </c>
      <c r="Q20" s="110">
        <v>0</v>
      </c>
      <c r="R20" s="110">
        <v>0</v>
      </c>
      <c r="S20" s="110">
        <v>0</v>
      </c>
      <c r="T20" s="110">
        <v>0</v>
      </c>
      <c r="U20" s="110">
        <v>0</v>
      </c>
      <c r="V20" s="110">
        <v>0</v>
      </c>
      <c r="W20" s="110">
        <v>0</v>
      </c>
      <c r="X20" s="110">
        <v>0</v>
      </c>
      <c r="Y20" s="110">
        <v>0</v>
      </c>
      <c r="Z20" s="110">
        <v>0</v>
      </c>
      <c r="AA20" s="110">
        <v>0</v>
      </c>
      <c r="AB20" s="110">
        <v>0</v>
      </c>
      <c r="AC20" s="110">
        <v>0</v>
      </c>
      <c r="AD20" s="110">
        <v>0</v>
      </c>
      <c r="AE20" s="110">
        <v>0</v>
      </c>
      <c r="AF20" s="110">
        <v>0</v>
      </c>
      <c r="AG20" s="135">
        <v>0</v>
      </c>
      <c r="AH20" s="111">
        <v>2</v>
      </c>
    </row>
    <row r="21" spans="1:34" x14ac:dyDescent="0.2">
      <c r="A21" s="115" t="s">
        <v>45</v>
      </c>
      <c r="B21" s="116"/>
      <c r="C21" s="136">
        <v>0</v>
      </c>
      <c r="D21" s="117">
        <v>0</v>
      </c>
      <c r="E21" s="117">
        <v>0</v>
      </c>
      <c r="F21" s="117">
        <v>0</v>
      </c>
      <c r="G21" s="117">
        <v>0</v>
      </c>
      <c r="H21" s="117">
        <v>0</v>
      </c>
      <c r="I21" s="117">
        <v>0</v>
      </c>
      <c r="J21" s="117">
        <v>0</v>
      </c>
      <c r="K21" s="117">
        <v>0</v>
      </c>
      <c r="L21" s="117">
        <v>0</v>
      </c>
      <c r="M21" s="117">
        <v>0</v>
      </c>
      <c r="N21" s="117">
        <v>0</v>
      </c>
      <c r="O21" s="117">
        <v>0</v>
      </c>
      <c r="P21" s="117">
        <v>0</v>
      </c>
      <c r="Q21" s="117">
        <v>0</v>
      </c>
      <c r="R21" s="117">
        <v>0</v>
      </c>
      <c r="S21" s="117">
        <v>0</v>
      </c>
      <c r="T21" s="117">
        <v>0</v>
      </c>
      <c r="U21" s="117">
        <v>0</v>
      </c>
      <c r="V21" s="117">
        <v>0</v>
      </c>
      <c r="W21" s="117">
        <v>0</v>
      </c>
      <c r="X21" s="117">
        <v>0</v>
      </c>
      <c r="Y21" s="117">
        <v>0</v>
      </c>
      <c r="Z21" s="117">
        <v>0</v>
      </c>
      <c r="AA21" s="117">
        <v>0</v>
      </c>
      <c r="AB21" s="117">
        <v>0</v>
      </c>
      <c r="AC21" s="117">
        <v>0</v>
      </c>
      <c r="AD21" s="117">
        <v>0</v>
      </c>
      <c r="AE21" s="117">
        <v>0</v>
      </c>
      <c r="AF21" s="117">
        <v>0</v>
      </c>
      <c r="AG21" s="137">
        <v>0</v>
      </c>
      <c r="AH21" s="118">
        <v>0</v>
      </c>
    </row>
    <row r="22" spans="1:34" x14ac:dyDescent="0.2">
      <c r="A22" s="112" t="s">
        <v>47</v>
      </c>
      <c r="B22" s="113"/>
      <c r="C22" s="138">
        <v>0</v>
      </c>
      <c r="D22" s="139">
        <v>0</v>
      </c>
      <c r="E22" s="139">
        <v>0</v>
      </c>
      <c r="F22" s="139">
        <v>0</v>
      </c>
      <c r="G22" s="139">
        <v>0</v>
      </c>
      <c r="H22" s="139">
        <v>0</v>
      </c>
      <c r="I22" s="139">
        <v>0</v>
      </c>
      <c r="J22" s="139">
        <v>0</v>
      </c>
      <c r="K22" s="139">
        <v>0</v>
      </c>
      <c r="L22" s="139">
        <v>0</v>
      </c>
      <c r="M22" s="139">
        <v>0</v>
      </c>
      <c r="N22" s="139">
        <v>0</v>
      </c>
      <c r="O22" s="139">
        <v>0</v>
      </c>
      <c r="P22" s="139">
        <v>0</v>
      </c>
      <c r="Q22" s="139">
        <v>0</v>
      </c>
      <c r="R22" s="139">
        <v>0</v>
      </c>
      <c r="S22" s="139">
        <v>0</v>
      </c>
      <c r="T22" s="139">
        <v>0</v>
      </c>
      <c r="U22" s="139">
        <v>0</v>
      </c>
      <c r="V22" s="139">
        <v>0</v>
      </c>
      <c r="W22" s="139">
        <v>0</v>
      </c>
      <c r="X22" s="139">
        <v>0</v>
      </c>
      <c r="Y22" s="139">
        <v>0</v>
      </c>
      <c r="Z22" s="139">
        <v>0</v>
      </c>
      <c r="AA22" s="139">
        <v>0</v>
      </c>
      <c r="AB22" s="139">
        <v>0</v>
      </c>
      <c r="AC22" s="139">
        <v>0</v>
      </c>
      <c r="AD22" s="139">
        <v>0</v>
      </c>
      <c r="AE22" s="139">
        <v>0</v>
      </c>
      <c r="AF22" s="139">
        <v>0</v>
      </c>
      <c r="AG22" s="140">
        <v>0</v>
      </c>
      <c r="AH22" s="114">
        <v>0</v>
      </c>
    </row>
  </sheetData>
  <phoneticPr fontId="9" type="noConversion"/>
  <pageMargins left="0.75" right="0.75" top="1" bottom="1" header="0.5"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51"/>
  <sheetViews>
    <sheetView workbookViewId="0">
      <selection activeCell="E30" sqref="E30"/>
    </sheetView>
  </sheetViews>
  <sheetFormatPr defaultRowHeight="12.75" x14ac:dyDescent="0.2"/>
  <cols>
    <col min="1" max="1" width="6.42578125" customWidth="1"/>
    <col min="2" max="3" width="8.140625" style="2" bestFit="1" customWidth="1"/>
    <col min="4" max="4" width="9.42578125" style="2" customWidth="1"/>
    <col min="5" max="5" width="9.140625" style="3" bestFit="1"/>
    <col min="6" max="6" width="9.140625" style="2" bestFit="1"/>
    <col min="7" max="7" width="8.140625" style="2" bestFit="1" customWidth="1"/>
    <col min="8" max="10" width="9.140625" style="2" bestFit="1"/>
    <col min="11" max="11" width="10.5703125" style="2" customWidth="1"/>
    <col min="12" max="12" width="10.140625" style="2" customWidth="1"/>
    <col min="13" max="13" width="11.140625" style="2" customWidth="1"/>
    <col min="14" max="14" width="11.42578125" style="2" customWidth="1"/>
    <col min="17" max="17" width="10.42578125" bestFit="1" customWidth="1"/>
    <col min="18" max="18" width="8.7109375" bestFit="1" customWidth="1"/>
  </cols>
  <sheetData>
    <row r="1" spans="1:16" x14ac:dyDescent="0.2">
      <c r="A1">
        <v>2010</v>
      </c>
      <c r="B1" s="2">
        <v>40179</v>
      </c>
      <c r="C1" s="2">
        <v>40180</v>
      </c>
      <c r="E1" s="3">
        <v>40272</v>
      </c>
      <c r="F1" s="2">
        <f>E1+1</f>
        <v>40273</v>
      </c>
      <c r="G1" s="2">
        <v>40299</v>
      </c>
      <c r="H1" s="2">
        <f t="shared" ref="H1:H32" si="0">E1+49</f>
        <v>40321</v>
      </c>
      <c r="I1" s="2">
        <f>H1+1</f>
        <v>40322</v>
      </c>
      <c r="J1" s="2">
        <v>40405</v>
      </c>
      <c r="L1" s="2">
        <v>40513</v>
      </c>
      <c r="M1" s="2">
        <v>40537</v>
      </c>
      <c r="N1" s="2">
        <v>40538</v>
      </c>
      <c r="O1" s="1"/>
      <c r="P1" s="1"/>
    </row>
    <row r="2" spans="1:16" x14ac:dyDescent="0.2">
      <c r="A2">
        <v>2011</v>
      </c>
      <c r="B2" s="2">
        <v>40544</v>
      </c>
      <c r="C2" s="2">
        <v>40545</v>
      </c>
      <c r="E2" s="3">
        <v>40657</v>
      </c>
      <c r="F2" s="2">
        <f t="shared" ref="F2:F51" si="1">E2+1</f>
        <v>40658</v>
      </c>
      <c r="G2" s="2">
        <v>40664</v>
      </c>
      <c r="H2" s="2">
        <f t="shared" si="0"/>
        <v>40706</v>
      </c>
      <c r="I2" s="2">
        <f t="shared" ref="I2:I51" si="2">H2+1</f>
        <v>40707</v>
      </c>
      <c r="J2" s="2">
        <v>40770</v>
      </c>
      <c r="L2" s="2">
        <v>40878</v>
      </c>
      <c r="M2" s="2">
        <v>40902</v>
      </c>
      <c r="N2" s="2">
        <v>40903</v>
      </c>
      <c r="O2" s="1"/>
      <c r="P2" s="1"/>
    </row>
    <row r="3" spans="1:16" x14ac:dyDescent="0.2">
      <c r="A3">
        <v>2012</v>
      </c>
      <c r="B3" s="2">
        <v>40909</v>
      </c>
      <c r="C3" s="2">
        <v>40910</v>
      </c>
      <c r="E3" s="3">
        <v>41014</v>
      </c>
      <c r="F3" s="2">
        <f t="shared" si="1"/>
        <v>41015</v>
      </c>
      <c r="G3" s="2">
        <v>41030</v>
      </c>
      <c r="H3" s="2">
        <f t="shared" si="0"/>
        <v>41063</v>
      </c>
      <c r="I3" s="2">
        <f t="shared" si="2"/>
        <v>41064</v>
      </c>
      <c r="J3" s="2">
        <v>41136</v>
      </c>
      <c r="K3" s="2">
        <v>41243</v>
      </c>
      <c r="L3" s="2">
        <v>41244</v>
      </c>
      <c r="M3" s="2">
        <v>41268</v>
      </c>
      <c r="N3" s="2">
        <v>41269</v>
      </c>
      <c r="O3" s="1"/>
      <c r="P3" s="1"/>
    </row>
    <row r="4" spans="1:16" x14ac:dyDescent="0.2">
      <c r="A4">
        <v>2013</v>
      </c>
      <c r="B4" s="2">
        <v>41275</v>
      </c>
      <c r="C4" s="2">
        <v>41276</v>
      </c>
      <c r="E4" s="3">
        <v>41399</v>
      </c>
      <c r="F4" s="2">
        <f t="shared" si="1"/>
        <v>41400</v>
      </c>
      <c r="G4" s="2">
        <v>41395</v>
      </c>
      <c r="H4" s="2">
        <f t="shared" si="0"/>
        <v>41448</v>
      </c>
      <c r="I4" s="2">
        <f t="shared" si="2"/>
        <v>41449</v>
      </c>
      <c r="J4" s="2">
        <v>41501</v>
      </c>
      <c r="K4" s="2">
        <v>41608</v>
      </c>
      <c r="L4" s="2">
        <v>41609</v>
      </c>
      <c r="M4" s="2">
        <v>41633</v>
      </c>
      <c r="N4" s="2">
        <v>41634</v>
      </c>
      <c r="O4" s="1"/>
      <c r="P4" s="1"/>
    </row>
    <row r="5" spans="1:16" x14ac:dyDescent="0.2">
      <c r="A5">
        <v>2014</v>
      </c>
      <c r="B5" s="2">
        <v>41640</v>
      </c>
      <c r="C5" s="2">
        <v>41641</v>
      </c>
      <c r="E5" s="3">
        <v>41749</v>
      </c>
      <c r="F5" s="2">
        <f t="shared" si="1"/>
        <v>41750</v>
      </c>
      <c r="G5" s="2">
        <v>41760</v>
      </c>
      <c r="H5" s="2">
        <f t="shared" si="0"/>
        <v>41798</v>
      </c>
      <c r="I5" s="2">
        <f t="shared" si="2"/>
        <v>41799</v>
      </c>
      <c r="J5" s="2">
        <v>41866</v>
      </c>
      <c r="K5" s="2">
        <v>41973</v>
      </c>
      <c r="L5" s="2">
        <v>41974</v>
      </c>
      <c r="M5" s="2">
        <v>41998</v>
      </c>
      <c r="N5" s="2">
        <v>41999</v>
      </c>
      <c r="O5" s="1"/>
      <c r="P5" s="1"/>
    </row>
    <row r="6" spans="1:16" x14ac:dyDescent="0.2">
      <c r="A6">
        <v>2015</v>
      </c>
      <c r="B6" s="2">
        <v>42005</v>
      </c>
      <c r="C6" s="2">
        <v>42006</v>
      </c>
      <c r="E6" s="3">
        <v>42106</v>
      </c>
      <c r="F6" s="2">
        <f t="shared" si="1"/>
        <v>42107</v>
      </c>
      <c r="G6" s="2">
        <v>42125</v>
      </c>
      <c r="H6" s="2">
        <f t="shared" si="0"/>
        <v>42155</v>
      </c>
      <c r="I6" s="2">
        <f t="shared" si="2"/>
        <v>42156</v>
      </c>
      <c r="J6" s="2">
        <v>42231</v>
      </c>
      <c r="K6" s="2">
        <v>42338</v>
      </c>
      <c r="L6" s="2">
        <v>42339</v>
      </c>
      <c r="M6" s="2">
        <v>42363</v>
      </c>
      <c r="N6" s="2">
        <v>42364</v>
      </c>
      <c r="O6" s="1"/>
      <c r="P6" s="1"/>
    </row>
    <row r="7" spans="1:16" x14ac:dyDescent="0.2">
      <c r="A7">
        <v>2016</v>
      </c>
      <c r="B7" s="2">
        <v>42370</v>
      </c>
      <c r="C7" s="2">
        <v>42371</v>
      </c>
      <c r="D7" s="2">
        <v>42393</v>
      </c>
      <c r="E7" s="3">
        <v>42491</v>
      </c>
      <c r="F7" s="2">
        <f t="shared" si="1"/>
        <v>42492</v>
      </c>
      <c r="G7" s="2">
        <v>42491</v>
      </c>
      <c r="H7" s="2">
        <f t="shared" si="0"/>
        <v>42540</v>
      </c>
      <c r="I7" s="2">
        <f t="shared" si="2"/>
        <v>42541</v>
      </c>
      <c r="J7" s="2">
        <v>42597</v>
      </c>
      <c r="K7" s="2">
        <v>42704</v>
      </c>
      <c r="L7" s="2">
        <v>42705</v>
      </c>
      <c r="M7" s="2">
        <v>42729</v>
      </c>
      <c r="N7" s="2">
        <v>42730</v>
      </c>
      <c r="O7" s="1"/>
      <c r="P7" s="1"/>
    </row>
    <row r="8" spans="1:16" x14ac:dyDescent="0.2">
      <c r="A8">
        <v>2017</v>
      </c>
      <c r="B8" s="2">
        <v>42736</v>
      </c>
      <c r="C8" s="2">
        <v>42737</v>
      </c>
      <c r="D8" s="2">
        <v>42759</v>
      </c>
      <c r="E8" s="3">
        <v>42841</v>
      </c>
      <c r="F8" s="2">
        <f t="shared" si="1"/>
        <v>42842</v>
      </c>
      <c r="G8" s="2">
        <v>42856</v>
      </c>
      <c r="H8" s="2">
        <f t="shared" si="0"/>
        <v>42890</v>
      </c>
      <c r="I8" s="2">
        <f t="shared" si="2"/>
        <v>42891</v>
      </c>
      <c r="J8" s="2">
        <v>42962</v>
      </c>
      <c r="K8" s="2">
        <v>43069</v>
      </c>
      <c r="L8" s="2">
        <v>43070</v>
      </c>
      <c r="M8" s="2">
        <v>43094</v>
      </c>
      <c r="N8" s="2">
        <v>43095</v>
      </c>
      <c r="O8" s="1"/>
      <c r="P8" s="1"/>
    </row>
    <row r="9" spans="1:16" x14ac:dyDescent="0.2">
      <c r="A9">
        <v>2018</v>
      </c>
      <c r="B9" s="2">
        <v>43101</v>
      </c>
      <c r="C9" s="2">
        <v>43102</v>
      </c>
      <c r="E9" s="3">
        <v>43198</v>
      </c>
      <c r="F9" s="2">
        <f t="shared" si="1"/>
        <v>43199</v>
      </c>
      <c r="G9" s="2">
        <v>43221</v>
      </c>
      <c r="H9" s="2">
        <f t="shared" si="0"/>
        <v>43247</v>
      </c>
      <c r="I9" s="2">
        <f t="shared" si="2"/>
        <v>43248</v>
      </c>
      <c r="J9" s="2">
        <v>43327</v>
      </c>
      <c r="K9" s="2">
        <v>43434</v>
      </c>
      <c r="L9" s="2">
        <v>43435</v>
      </c>
      <c r="M9" s="2">
        <v>43459</v>
      </c>
      <c r="N9" s="2">
        <v>43460</v>
      </c>
      <c r="O9" s="1"/>
      <c r="P9" s="1"/>
    </row>
    <row r="10" spans="1:16" x14ac:dyDescent="0.2">
      <c r="A10">
        <v>2019</v>
      </c>
      <c r="B10" s="2">
        <v>43466</v>
      </c>
      <c r="C10" s="2">
        <v>43467</v>
      </c>
      <c r="E10" s="3">
        <v>43583</v>
      </c>
      <c r="F10" s="2">
        <f t="shared" si="1"/>
        <v>43584</v>
      </c>
      <c r="G10" s="2">
        <v>43586</v>
      </c>
      <c r="H10" s="2">
        <f t="shared" si="0"/>
        <v>43632</v>
      </c>
      <c r="I10" s="2">
        <f t="shared" si="2"/>
        <v>43633</v>
      </c>
      <c r="J10" s="2">
        <v>43692</v>
      </c>
      <c r="K10" s="2">
        <v>43799</v>
      </c>
      <c r="L10" s="2">
        <v>43800</v>
      </c>
      <c r="M10" s="2">
        <v>43824</v>
      </c>
      <c r="N10" s="2">
        <v>43825</v>
      </c>
      <c r="O10" s="1"/>
      <c r="P10" s="1"/>
    </row>
    <row r="11" spans="1:16" x14ac:dyDescent="0.2">
      <c r="A11">
        <v>2020</v>
      </c>
      <c r="B11" s="2">
        <v>43831</v>
      </c>
      <c r="C11" s="2">
        <v>43832</v>
      </c>
      <c r="E11" s="3">
        <v>43940</v>
      </c>
      <c r="F11" s="2">
        <f t="shared" si="1"/>
        <v>43941</v>
      </c>
      <c r="G11" s="2">
        <v>43952</v>
      </c>
      <c r="H11" s="2">
        <f t="shared" si="0"/>
        <v>43989</v>
      </c>
      <c r="I11" s="2">
        <f t="shared" si="2"/>
        <v>43990</v>
      </c>
      <c r="J11" s="2">
        <v>44058</v>
      </c>
      <c r="K11" s="2">
        <v>44165</v>
      </c>
      <c r="L11" s="2">
        <v>44166</v>
      </c>
      <c r="M11" s="2">
        <v>44190</v>
      </c>
      <c r="N11" s="2">
        <v>44191</v>
      </c>
      <c r="O11" s="1"/>
      <c r="P11" s="1"/>
    </row>
    <row r="12" spans="1:16" x14ac:dyDescent="0.2">
      <c r="A12">
        <v>2021</v>
      </c>
      <c r="B12" s="2">
        <v>44197</v>
      </c>
      <c r="C12" s="2">
        <v>44198</v>
      </c>
      <c r="E12" s="3">
        <v>44318</v>
      </c>
      <c r="F12" s="2">
        <f t="shared" si="1"/>
        <v>44319</v>
      </c>
      <c r="G12" s="2">
        <v>44317</v>
      </c>
      <c r="H12" s="2">
        <f t="shared" si="0"/>
        <v>44367</v>
      </c>
      <c r="I12" s="2">
        <f t="shared" si="2"/>
        <v>44368</v>
      </c>
      <c r="J12" s="2">
        <v>44423</v>
      </c>
      <c r="K12" s="2">
        <v>44530</v>
      </c>
      <c r="L12" s="2">
        <v>44531</v>
      </c>
      <c r="M12" s="2">
        <v>44555</v>
      </c>
      <c r="N12" s="2">
        <v>44556</v>
      </c>
      <c r="O12" s="1"/>
      <c r="P12" s="1"/>
    </row>
    <row r="13" spans="1:16" x14ac:dyDescent="0.2">
      <c r="A13">
        <v>2022</v>
      </c>
      <c r="B13" s="2">
        <v>44562</v>
      </c>
      <c r="C13" s="2">
        <v>44563</v>
      </c>
      <c r="E13" s="3">
        <v>44675</v>
      </c>
      <c r="F13" s="2">
        <f t="shared" si="1"/>
        <v>44676</v>
      </c>
      <c r="G13" s="2">
        <v>44682</v>
      </c>
      <c r="H13" s="2">
        <f t="shared" si="0"/>
        <v>44724</v>
      </c>
      <c r="I13" s="2">
        <f t="shared" si="2"/>
        <v>44725</v>
      </c>
      <c r="J13" s="2">
        <v>44788</v>
      </c>
      <c r="K13" s="2">
        <v>44895</v>
      </c>
      <c r="L13" s="2">
        <v>44896</v>
      </c>
      <c r="M13" s="2">
        <v>44920</v>
      </c>
      <c r="N13" s="2">
        <v>44921</v>
      </c>
      <c r="O13" s="1"/>
      <c r="P13" s="1"/>
    </row>
    <row r="14" spans="1:16" x14ac:dyDescent="0.2">
      <c r="A14">
        <v>2023</v>
      </c>
      <c r="B14" s="2">
        <v>44927</v>
      </c>
      <c r="C14" s="2">
        <v>44928</v>
      </c>
      <c r="E14" s="3">
        <v>45032</v>
      </c>
      <c r="F14" s="2">
        <f t="shared" si="1"/>
        <v>45033</v>
      </c>
      <c r="G14" s="2">
        <v>45047</v>
      </c>
      <c r="H14" s="2">
        <f t="shared" si="0"/>
        <v>45081</v>
      </c>
      <c r="I14" s="2">
        <f t="shared" si="2"/>
        <v>45082</v>
      </c>
      <c r="J14" s="2">
        <v>45153</v>
      </c>
      <c r="K14" s="2">
        <v>45260</v>
      </c>
      <c r="L14" s="2">
        <v>45261</v>
      </c>
      <c r="M14" s="2">
        <v>45285</v>
      </c>
      <c r="N14" s="2">
        <v>45286</v>
      </c>
      <c r="O14" s="1"/>
      <c r="P14" s="1"/>
    </row>
    <row r="15" spans="1:16" x14ac:dyDescent="0.2">
      <c r="A15">
        <v>2024</v>
      </c>
      <c r="B15" s="2">
        <v>45292</v>
      </c>
      <c r="C15" s="2">
        <v>45293</v>
      </c>
      <c r="E15" s="3">
        <v>45417</v>
      </c>
      <c r="F15" s="2">
        <f t="shared" si="1"/>
        <v>45418</v>
      </c>
      <c r="G15" s="2">
        <v>45413</v>
      </c>
      <c r="H15" s="2">
        <f t="shared" si="0"/>
        <v>45466</v>
      </c>
      <c r="I15" s="2">
        <f t="shared" si="2"/>
        <v>45467</v>
      </c>
      <c r="J15" s="2">
        <v>45519</v>
      </c>
      <c r="K15" s="2">
        <v>45626</v>
      </c>
      <c r="L15" s="2">
        <v>45627</v>
      </c>
      <c r="M15" s="2">
        <v>45651</v>
      </c>
      <c r="N15" s="2">
        <v>45652</v>
      </c>
      <c r="O15" s="1"/>
      <c r="P15" s="1"/>
    </row>
    <row r="16" spans="1:16" x14ac:dyDescent="0.2">
      <c r="A16">
        <v>2025</v>
      </c>
      <c r="B16" s="2">
        <v>45658</v>
      </c>
      <c r="C16" s="2">
        <v>45659</v>
      </c>
      <c r="E16" s="3">
        <v>45767</v>
      </c>
      <c r="F16" s="2">
        <f t="shared" si="1"/>
        <v>45768</v>
      </c>
      <c r="G16" s="2">
        <v>45778</v>
      </c>
      <c r="H16" s="2">
        <f t="shared" si="0"/>
        <v>45816</v>
      </c>
      <c r="I16" s="2">
        <f t="shared" si="2"/>
        <v>45817</v>
      </c>
      <c r="J16" s="2">
        <v>45884</v>
      </c>
      <c r="K16" s="2">
        <v>45991</v>
      </c>
      <c r="L16" s="2">
        <v>45992</v>
      </c>
      <c r="M16" s="2">
        <v>46016</v>
      </c>
      <c r="N16" s="2">
        <v>46017</v>
      </c>
      <c r="O16" s="1"/>
      <c r="P16" s="1"/>
    </row>
    <row r="17" spans="1:16" x14ac:dyDescent="0.2">
      <c r="A17">
        <v>2026</v>
      </c>
      <c r="B17" s="2">
        <v>46023</v>
      </c>
      <c r="C17" s="2">
        <v>46024</v>
      </c>
      <c r="E17" s="3">
        <v>46124</v>
      </c>
      <c r="F17" s="2">
        <f t="shared" si="1"/>
        <v>46125</v>
      </c>
      <c r="G17" s="2">
        <v>46143</v>
      </c>
      <c r="H17" s="2">
        <f t="shared" si="0"/>
        <v>46173</v>
      </c>
      <c r="I17" s="2">
        <f t="shared" si="2"/>
        <v>46174</v>
      </c>
      <c r="J17" s="2">
        <v>46249</v>
      </c>
      <c r="K17" s="2">
        <v>46356</v>
      </c>
      <c r="L17" s="2">
        <v>46357</v>
      </c>
      <c r="M17" s="2">
        <v>46381</v>
      </c>
      <c r="N17" s="2">
        <v>46382</v>
      </c>
      <c r="O17" s="1"/>
      <c r="P17" s="1"/>
    </row>
    <row r="18" spans="1:16" x14ac:dyDescent="0.2">
      <c r="A18">
        <v>2027</v>
      </c>
      <c r="B18" s="2">
        <v>46388</v>
      </c>
      <c r="C18" s="2">
        <v>46389</v>
      </c>
      <c r="E18" s="3">
        <v>46509</v>
      </c>
      <c r="F18" s="2">
        <f t="shared" si="1"/>
        <v>46510</v>
      </c>
      <c r="G18" s="2">
        <v>46508</v>
      </c>
      <c r="H18" s="2">
        <f t="shared" si="0"/>
        <v>46558</v>
      </c>
      <c r="I18" s="2">
        <f t="shared" si="2"/>
        <v>46559</v>
      </c>
      <c r="J18" s="2">
        <v>46614</v>
      </c>
      <c r="K18" s="2">
        <v>46721</v>
      </c>
      <c r="L18" s="2">
        <v>46722</v>
      </c>
      <c r="M18" s="2">
        <v>46746</v>
      </c>
      <c r="N18" s="2">
        <v>46747</v>
      </c>
      <c r="O18" s="1"/>
      <c r="P18" s="1"/>
    </row>
    <row r="19" spans="1:16" x14ac:dyDescent="0.2">
      <c r="A19">
        <v>2028</v>
      </c>
      <c r="B19" s="2">
        <v>46753</v>
      </c>
      <c r="C19" s="2">
        <v>46754</v>
      </c>
      <c r="E19" s="3">
        <v>46859</v>
      </c>
      <c r="F19" s="2">
        <f t="shared" si="1"/>
        <v>46860</v>
      </c>
      <c r="G19" s="2">
        <v>46874</v>
      </c>
      <c r="H19" s="2">
        <f t="shared" si="0"/>
        <v>46908</v>
      </c>
      <c r="I19" s="2">
        <f t="shared" si="2"/>
        <v>46909</v>
      </c>
      <c r="J19" s="2">
        <v>46980</v>
      </c>
      <c r="K19" s="2">
        <v>47087</v>
      </c>
      <c r="L19" s="2">
        <v>47088</v>
      </c>
      <c r="M19" s="2">
        <v>47112</v>
      </c>
      <c r="N19" s="2">
        <v>47113</v>
      </c>
      <c r="O19" s="1"/>
      <c r="P19" s="1"/>
    </row>
    <row r="20" spans="1:16" x14ac:dyDescent="0.2">
      <c r="A20">
        <v>2029</v>
      </c>
      <c r="B20" s="2">
        <v>47119</v>
      </c>
      <c r="C20" s="2">
        <v>47120</v>
      </c>
      <c r="E20" s="3">
        <v>47216</v>
      </c>
      <c r="F20" s="2">
        <f t="shared" si="1"/>
        <v>47217</v>
      </c>
      <c r="G20" s="2">
        <v>47239</v>
      </c>
      <c r="H20" s="2">
        <f t="shared" si="0"/>
        <v>47265</v>
      </c>
      <c r="I20" s="2">
        <f t="shared" si="2"/>
        <v>47266</v>
      </c>
      <c r="J20" s="2">
        <v>47345</v>
      </c>
      <c r="L20" s="2">
        <v>47453</v>
      </c>
      <c r="M20" s="2">
        <v>47477</v>
      </c>
      <c r="N20" s="2">
        <v>47478</v>
      </c>
      <c r="O20" s="1"/>
      <c r="P20" s="1"/>
    </row>
    <row r="21" spans="1:16" x14ac:dyDescent="0.2">
      <c r="A21">
        <v>2030</v>
      </c>
      <c r="B21" s="2">
        <v>47484</v>
      </c>
      <c r="C21" s="2">
        <v>47485</v>
      </c>
      <c r="E21" s="3">
        <v>47601</v>
      </c>
      <c r="F21" s="2">
        <f t="shared" si="1"/>
        <v>47602</v>
      </c>
      <c r="G21" s="2">
        <v>47604</v>
      </c>
      <c r="H21" s="2">
        <f t="shared" si="0"/>
        <v>47650</v>
      </c>
      <c r="I21" s="2">
        <f t="shared" si="2"/>
        <v>47651</v>
      </c>
      <c r="J21" s="2">
        <v>47710</v>
      </c>
      <c r="L21" s="2">
        <v>47818</v>
      </c>
      <c r="M21" s="2">
        <v>47842</v>
      </c>
      <c r="N21" s="2">
        <v>47843</v>
      </c>
      <c r="O21" s="1"/>
      <c r="P21" s="1"/>
    </row>
    <row r="22" spans="1:16" x14ac:dyDescent="0.2">
      <c r="A22">
        <v>2031</v>
      </c>
      <c r="B22" s="2">
        <v>47849</v>
      </c>
      <c r="C22" s="2">
        <v>47850</v>
      </c>
      <c r="E22" s="3">
        <v>47951</v>
      </c>
      <c r="F22" s="2">
        <f t="shared" si="1"/>
        <v>47952</v>
      </c>
      <c r="G22" s="2">
        <v>47969</v>
      </c>
      <c r="H22" s="2">
        <f t="shared" si="0"/>
        <v>48000</v>
      </c>
      <c r="I22" s="2">
        <f t="shared" si="2"/>
        <v>48001</v>
      </c>
      <c r="J22" s="2">
        <v>48075</v>
      </c>
      <c r="L22" s="2">
        <v>48183</v>
      </c>
      <c r="M22" s="2">
        <v>48207</v>
      </c>
      <c r="N22" s="2">
        <v>48208</v>
      </c>
      <c r="O22" s="1"/>
      <c r="P22" s="1"/>
    </row>
    <row r="23" spans="1:16" x14ac:dyDescent="0.2">
      <c r="A23">
        <v>2032</v>
      </c>
      <c r="B23" s="2">
        <v>48214</v>
      </c>
      <c r="C23" s="2">
        <v>48215</v>
      </c>
      <c r="E23" s="3">
        <v>48336</v>
      </c>
      <c r="F23" s="2">
        <f t="shared" si="1"/>
        <v>48337</v>
      </c>
      <c r="G23" s="2">
        <v>48335</v>
      </c>
      <c r="H23" s="2">
        <f t="shared" si="0"/>
        <v>48385</v>
      </c>
      <c r="I23" s="2">
        <f t="shared" si="2"/>
        <v>48386</v>
      </c>
      <c r="J23" s="2">
        <v>48441</v>
      </c>
      <c r="L23" s="2">
        <v>48549</v>
      </c>
      <c r="M23" s="2">
        <v>48573</v>
      </c>
      <c r="N23" s="2">
        <v>48574</v>
      </c>
      <c r="O23" s="1"/>
      <c r="P23" s="1"/>
    </row>
    <row r="24" spans="1:16" x14ac:dyDescent="0.2">
      <c r="A24">
        <v>2033</v>
      </c>
      <c r="B24" s="2">
        <v>48580</v>
      </c>
      <c r="C24" s="2">
        <v>48581</v>
      </c>
      <c r="E24" s="3">
        <v>48693</v>
      </c>
      <c r="F24" s="2">
        <f t="shared" si="1"/>
        <v>48694</v>
      </c>
      <c r="G24" s="2">
        <v>48700</v>
      </c>
      <c r="H24" s="2">
        <f t="shared" si="0"/>
        <v>48742</v>
      </c>
      <c r="I24" s="2">
        <f t="shared" si="2"/>
        <v>48743</v>
      </c>
      <c r="J24" s="2">
        <v>48806</v>
      </c>
      <c r="L24" s="2">
        <v>48914</v>
      </c>
      <c r="M24" s="2">
        <v>48938</v>
      </c>
      <c r="N24" s="2">
        <v>48939</v>
      </c>
      <c r="O24" s="1"/>
      <c r="P24" s="1"/>
    </row>
    <row r="25" spans="1:16" x14ac:dyDescent="0.2">
      <c r="A25">
        <v>2034</v>
      </c>
      <c r="B25" s="2">
        <v>48945</v>
      </c>
      <c r="C25" s="2">
        <v>48946</v>
      </c>
      <c r="E25" s="3">
        <v>49043</v>
      </c>
      <c r="F25" s="2">
        <f t="shared" si="1"/>
        <v>49044</v>
      </c>
      <c r="G25" s="2">
        <v>49065</v>
      </c>
      <c r="H25" s="2">
        <f t="shared" si="0"/>
        <v>49092</v>
      </c>
      <c r="I25" s="2">
        <f t="shared" si="2"/>
        <v>49093</v>
      </c>
      <c r="J25" s="2">
        <v>49171</v>
      </c>
      <c r="L25" s="2">
        <v>49279</v>
      </c>
      <c r="M25" s="2">
        <v>49303</v>
      </c>
      <c r="N25" s="2">
        <v>49304</v>
      </c>
      <c r="O25" s="1"/>
      <c r="P25" s="1"/>
    </row>
    <row r="26" spans="1:16" x14ac:dyDescent="0.2">
      <c r="A26">
        <v>2035</v>
      </c>
      <c r="B26" s="2">
        <v>49310</v>
      </c>
      <c r="C26" s="2">
        <v>49311</v>
      </c>
      <c r="E26" s="3">
        <v>49428</v>
      </c>
      <c r="F26" s="2">
        <f t="shared" si="1"/>
        <v>49429</v>
      </c>
      <c r="G26" s="2">
        <v>49430</v>
      </c>
      <c r="H26" s="2">
        <f t="shared" si="0"/>
        <v>49477</v>
      </c>
      <c r="I26" s="2">
        <f t="shared" si="2"/>
        <v>49478</v>
      </c>
      <c r="J26" s="2">
        <v>49536</v>
      </c>
      <c r="L26" s="2">
        <v>49644</v>
      </c>
      <c r="M26" s="2">
        <v>49668</v>
      </c>
      <c r="N26" s="2">
        <v>49669</v>
      </c>
      <c r="O26" s="1"/>
      <c r="P26" s="1"/>
    </row>
    <row r="27" spans="1:16" x14ac:dyDescent="0.2">
      <c r="A27">
        <v>2036</v>
      </c>
      <c r="B27" s="2">
        <v>49675</v>
      </c>
      <c r="C27" s="2">
        <v>49676</v>
      </c>
      <c r="E27" s="3">
        <v>49785</v>
      </c>
      <c r="F27" s="2">
        <f t="shared" si="1"/>
        <v>49786</v>
      </c>
      <c r="G27" s="2">
        <v>49796</v>
      </c>
      <c r="H27" s="2">
        <f t="shared" si="0"/>
        <v>49834</v>
      </c>
      <c r="I27" s="2">
        <f t="shared" si="2"/>
        <v>49835</v>
      </c>
      <c r="J27" s="2">
        <v>49902</v>
      </c>
      <c r="L27" s="2">
        <v>50010</v>
      </c>
      <c r="M27" s="2">
        <v>50034</v>
      </c>
      <c r="N27" s="2">
        <v>50035</v>
      </c>
      <c r="O27" s="1"/>
      <c r="P27" s="1"/>
    </row>
    <row r="28" spans="1:16" x14ac:dyDescent="0.2">
      <c r="A28">
        <v>2037</v>
      </c>
      <c r="B28" s="2">
        <v>50041</v>
      </c>
      <c r="C28" s="2">
        <v>50042</v>
      </c>
      <c r="E28" s="3">
        <v>50135</v>
      </c>
      <c r="F28" s="2">
        <f t="shared" si="1"/>
        <v>50136</v>
      </c>
      <c r="G28" s="2">
        <v>50161</v>
      </c>
      <c r="H28" s="2">
        <f t="shared" si="0"/>
        <v>50184</v>
      </c>
      <c r="I28" s="2">
        <f t="shared" si="2"/>
        <v>50185</v>
      </c>
      <c r="J28" s="2">
        <v>50267</v>
      </c>
      <c r="L28" s="2">
        <v>50375</v>
      </c>
      <c r="M28" s="2">
        <v>50399</v>
      </c>
      <c r="N28" s="2">
        <v>50400</v>
      </c>
      <c r="O28" s="1"/>
      <c r="P28" s="1"/>
    </row>
    <row r="29" spans="1:16" x14ac:dyDescent="0.2">
      <c r="A29">
        <v>2038</v>
      </c>
      <c r="B29" s="2">
        <v>50406</v>
      </c>
      <c r="C29" s="2">
        <v>50407</v>
      </c>
      <c r="E29" s="3">
        <v>50520</v>
      </c>
      <c r="F29" s="2">
        <f t="shared" si="1"/>
        <v>50521</v>
      </c>
      <c r="G29" s="2">
        <v>50526</v>
      </c>
      <c r="H29" s="2">
        <f t="shared" si="0"/>
        <v>50569</v>
      </c>
      <c r="I29" s="2">
        <f t="shared" si="2"/>
        <v>50570</v>
      </c>
      <c r="J29" s="2">
        <v>50632</v>
      </c>
      <c r="L29" s="2">
        <v>50740</v>
      </c>
      <c r="M29" s="2">
        <v>50764</v>
      </c>
      <c r="N29" s="2">
        <v>50765</v>
      </c>
      <c r="O29" s="1"/>
      <c r="P29" s="1"/>
    </row>
    <row r="30" spans="1:16" x14ac:dyDescent="0.2">
      <c r="A30">
        <v>2039</v>
      </c>
      <c r="B30" s="2">
        <v>50771</v>
      </c>
      <c r="C30" s="2">
        <v>50772</v>
      </c>
      <c r="E30" s="3">
        <v>50877</v>
      </c>
      <c r="F30" s="2">
        <f t="shared" si="1"/>
        <v>50878</v>
      </c>
      <c r="G30" s="2">
        <v>50891</v>
      </c>
      <c r="H30" s="2">
        <f t="shared" si="0"/>
        <v>50926</v>
      </c>
      <c r="I30" s="2">
        <f t="shared" si="2"/>
        <v>50927</v>
      </c>
      <c r="J30" s="2">
        <v>50997</v>
      </c>
      <c r="L30" s="2">
        <v>51105</v>
      </c>
      <c r="M30" s="2">
        <v>51129</v>
      </c>
      <c r="N30" s="2">
        <v>51130</v>
      </c>
      <c r="O30" s="1"/>
      <c r="P30" s="1"/>
    </row>
    <row r="31" spans="1:16" x14ac:dyDescent="0.2">
      <c r="A31">
        <v>2040</v>
      </c>
      <c r="B31" s="2">
        <v>51136</v>
      </c>
      <c r="C31" s="2">
        <v>51137</v>
      </c>
      <c r="E31" s="3">
        <v>51262</v>
      </c>
      <c r="F31" s="2">
        <f t="shared" si="1"/>
        <v>51263</v>
      </c>
      <c r="G31" s="2">
        <v>51257</v>
      </c>
      <c r="H31" s="2">
        <f t="shared" si="0"/>
        <v>51311</v>
      </c>
      <c r="I31" s="2">
        <f t="shared" si="2"/>
        <v>51312</v>
      </c>
      <c r="J31" s="2">
        <v>51363</v>
      </c>
      <c r="L31" s="2">
        <v>51471</v>
      </c>
      <c r="M31" s="2">
        <v>51495</v>
      </c>
      <c r="N31" s="2">
        <v>51496</v>
      </c>
      <c r="O31" s="1"/>
      <c r="P31" s="1"/>
    </row>
    <row r="32" spans="1:16" x14ac:dyDescent="0.2">
      <c r="A32">
        <v>2041</v>
      </c>
      <c r="B32" s="2">
        <v>51502</v>
      </c>
      <c r="C32" s="2">
        <v>51503</v>
      </c>
      <c r="E32" s="3">
        <v>51612</v>
      </c>
      <c r="F32" s="2">
        <f t="shared" si="1"/>
        <v>51613</v>
      </c>
      <c r="G32" s="2">
        <v>51622</v>
      </c>
      <c r="H32" s="2">
        <f t="shared" si="0"/>
        <v>51661</v>
      </c>
      <c r="I32" s="2">
        <f t="shared" si="2"/>
        <v>51662</v>
      </c>
      <c r="J32" s="2">
        <v>51728</v>
      </c>
      <c r="L32" s="2">
        <v>51836</v>
      </c>
      <c r="M32" s="2">
        <v>51860</v>
      </c>
      <c r="N32" s="2">
        <v>51861</v>
      </c>
      <c r="O32" s="1"/>
      <c r="P32" s="1"/>
    </row>
    <row r="33" spans="1:16" x14ac:dyDescent="0.2">
      <c r="A33">
        <v>2042</v>
      </c>
      <c r="B33" s="2">
        <v>51867</v>
      </c>
      <c r="C33" s="2">
        <v>51868</v>
      </c>
      <c r="E33" s="3">
        <v>51969</v>
      </c>
      <c r="F33" s="2">
        <f t="shared" si="1"/>
        <v>51970</v>
      </c>
      <c r="G33" s="2">
        <v>51987</v>
      </c>
      <c r="H33" s="2">
        <f t="shared" ref="H33:H51" si="3">E33+49</f>
        <v>52018</v>
      </c>
      <c r="I33" s="2">
        <f t="shared" si="2"/>
        <v>52019</v>
      </c>
      <c r="J33" s="2">
        <v>52093</v>
      </c>
      <c r="L33" s="2">
        <v>52201</v>
      </c>
      <c r="M33" s="2">
        <v>52225</v>
      </c>
      <c r="N33" s="2">
        <v>52226</v>
      </c>
      <c r="O33" s="1"/>
      <c r="P33" s="1"/>
    </row>
    <row r="34" spans="1:16" x14ac:dyDescent="0.2">
      <c r="A34">
        <v>2043</v>
      </c>
      <c r="B34" s="2">
        <v>52232</v>
      </c>
      <c r="C34" s="2">
        <v>52233</v>
      </c>
      <c r="E34" s="3">
        <v>52354</v>
      </c>
      <c r="F34" s="2">
        <f t="shared" si="1"/>
        <v>52355</v>
      </c>
      <c r="G34" s="2">
        <v>52352</v>
      </c>
      <c r="H34" s="2">
        <f t="shared" si="3"/>
        <v>52403</v>
      </c>
      <c r="I34" s="2">
        <f t="shared" si="2"/>
        <v>52404</v>
      </c>
      <c r="J34" s="2">
        <v>52458</v>
      </c>
      <c r="L34" s="2">
        <v>52566</v>
      </c>
      <c r="M34" s="2">
        <v>52590</v>
      </c>
      <c r="N34" s="2">
        <v>52591</v>
      </c>
      <c r="O34" s="1"/>
      <c r="P34" s="1"/>
    </row>
    <row r="35" spans="1:16" x14ac:dyDescent="0.2">
      <c r="A35">
        <v>2044</v>
      </c>
      <c r="B35" s="2">
        <v>52597</v>
      </c>
      <c r="C35" s="2">
        <v>52598</v>
      </c>
      <c r="E35" s="3">
        <v>52711</v>
      </c>
      <c r="F35" s="2">
        <f t="shared" si="1"/>
        <v>52712</v>
      </c>
      <c r="G35" s="2">
        <v>52718</v>
      </c>
      <c r="H35" s="2">
        <f t="shared" si="3"/>
        <v>52760</v>
      </c>
      <c r="I35" s="2">
        <f t="shared" si="2"/>
        <v>52761</v>
      </c>
      <c r="J35" s="2">
        <v>52824</v>
      </c>
      <c r="L35" s="2">
        <v>52932</v>
      </c>
      <c r="M35" s="2">
        <v>52956</v>
      </c>
      <c r="N35" s="2">
        <v>52957</v>
      </c>
      <c r="O35" s="1"/>
      <c r="P35" s="1"/>
    </row>
    <row r="36" spans="1:16" x14ac:dyDescent="0.2">
      <c r="A36">
        <v>2045</v>
      </c>
      <c r="B36" s="2">
        <v>52963</v>
      </c>
      <c r="C36" s="2">
        <v>52964</v>
      </c>
      <c r="E36" s="3">
        <v>53061</v>
      </c>
      <c r="F36" s="2">
        <f t="shared" si="1"/>
        <v>53062</v>
      </c>
      <c r="G36" s="2">
        <v>53083</v>
      </c>
      <c r="H36" s="2">
        <f t="shared" si="3"/>
        <v>53110</v>
      </c>
      <c r="I36" s="2">
        <f t="shared" si="2"/>
        <v>53111</v>
      </c>
      <c r="J36" s="2">
        <v>53189</v>
      </c>
      <c r="L36" s="2">
        <v>53297</v>
      </c>
      <c r="M36" s="2">
        <v>53321</v>
      </c>
      <c r="N36" s="2">
        <v>53322</v>
      </c>
      <c r="O36" s="1"/>
      <c r="P36" s="1"/>
    </row>
    <row r="37" spans="1:16" x14ac:dyDescent="0.2">
      <c r="A37">
        <v>2046</v>
      </c>
      <c r="B37" s="2">
        <v>53328</v>
      </c>
      <c r="C37" s="2">
        <v>53329</v>
      </c>
      <c r="E37" s="3">
        <v>53446</v>
      </c>
      <c r="F37" s="2">
        <f t="shared" si="1"/>
        <v>53447</v>
      </c>
      <c r="G37" s="2">
        <v>53448</v>
      </c>
      <c r="H37" s="2">
        <f t="shared" si="3"/>
        <v>53495</v>
      </c>
      <c r="I37" s="2">
        <f t="shared" si="2"/>
        <v>53496</v>
      </c>
      <c r="J37" s="2">
        <v>53554</v>
      </c>
      <c r="L37" s="2">
        <v>53662</v>
      </c>
      <c r="M37" s="2">
        <v>53686</v>
      </c>
      <c r="N37" s="2">
        <v>53687</v>
      </c>
      <c r="O37" s="1"/>
      <c r="P37" s="1"/>
    </row>
    <row r="38" spans="1:16" x14ac:dyDescent="0.2">
      <c r="A38">
        <v>2047</v>
      </c>
      <c r="B38" s="2">
        <v>53693</v>
      </c>
      <c r="C38" s="2">
        <v>53694</v>
      </c>
      <c r="E38" s="3">
        <v>53803</v>
      </c>
      <c r="F38" s="2">
        <f t="shared" si="1"/>
        <v>53804</v>
      </c>
      <c r="G38" s="2">
        <v>53813</v>
      </c>
      <c r="H38" s="2">
        <f t="shared" si="3"/>
        <v>53852</v>
      </c>
      <c r="I38" s="2">
        <f t="shared" si="2"/>
        <v>53853</v>
      </c>
      <c r="J38" s="2">
        <v>53919</v>
      </c>
      <c r="L38" s="2">
        <v>54027</v>
      </c>
      <c r="M38" s="2">
        <v>54051</v>
      </c>
      <c r="N38" s="2">
        <v>54052</v>
      </c>
      <c r="O38" s="1"/>
      <c r="P38" s="1"/>
    </row>
    <row r="39" spans="1:16" x14ac:dyDescent="0.2">
      <c r="A39">
        <v>2048</v>
      </c>
      <c r="B39" s="2">
        <v>54058</v>
      </c>
      <c r="C39" s="2">
        <v>54059</v>
      </c>
      <c r="E39" s="3">
        <v>54153</v>
      </c>
      <c r="F39" s="2">
        <f t="shared" si="1"/>
        <v>54154</v>
      </c>
      <c r="G39" s="2">
        <v>54179</v>
      </c>
      <c r="H39" s="2">
        <f t="shared" si="3"/>
        <v>54202</v>
      </c>
      <c r="I39" s="2">
        <f t="shared" si="2"/>
        <v>54203</v>
      </c>
      <c r="J39" s="2">
        <v>54285</v>
      </c>
      <c r="L39" s="2">
        <v>54393</v>
      </c>
      <c r="M39" s="2">
        <v>54417</v>
      </c>
      <c r="N39" s="2">
        <v>54418</v>
      </c>
      <c r="O39" s="1"/>
      <c r="P39" s="1"/>
    </row>
    <row r="40" spans="1:16" x14ac:dyDescent="0.2">
      <c r="A40">
        <v>2049</v>
      </c>
      <c r="B40" s="2">
        <v>54424</v>
      </c>
      <c r="C40" s="2">
        <v>54425</v>
      </c>
      <c r="E40" s="3">
        <v>54538</v>
      </c>
      <c r="F40" s="2">
        <f t="shared" si="1"/>
        <v>54539</v>
      </c>
      <c r="G40" s="2">
        <v>54544</v>
      </c>
      <c r="H40" s="2">
        <f t="shared" si="3"/>
        <v>54587</v>
      </c>
      <c r="I40" s="2">
        <f t="shared" si="2"/>
        <v>54588</v>
      </c>
      <c r="J40" s="2">
        <v>54650</v>
      </c>
      <c r="L40" s="2">
        <v>54758</v>
      </c>
      <c r="M40" s="2">
        <v>54782</v>
      </c>
      <c r="N40" s="2">
        <v>54783</v>
      </c>
      <c r="O40" s="1"/>
      <c r="P40" s="1"/>
    </row>
    <row r="41" spans="1:16" x14ac:dyDescent="0.2">
      <c r="A41">
        <v>2050</v>
      </c>
      <c r="B41" s="2">
        <v>54789</v>
      </c>
      <c r="C41" s="2">
        <v>54790</v>
      </c>
      <c r="E41" s="3">
        <v>54895</v>
      </c>
      <c r="F41" s="2">
        <f t="shared" si="1"/>
        <v>54896</v>
      </c>
      <c r="G41" s="2">
        <v>54909</v>
      </c>
      <c r="H41" s="2">
        <f t="shared" si="3"/>
        <v>54944</v>
      </c>
      <c r="I41" s="2">
        <f t="shared" si="2"/>
        <v>54945</v>
      </c>
      <c r="J41" s="2">
        <v>55015</v>
      </c>
      <c r="L41" s="2">
        <v>55123</v>
      </c>
      <c r="M41" s="2">
        <v>55147</v>
      </c>
      <c r="N41" s="2">
        <v>55148</v>
      </c>
      <c r="O41" s="1"/>
      <c r="P41" s="1"/>
    </row>
    <row r="42" spans="1:16" x14ac:dyDescent="0.2">
      <c r="A42">
        <v>2051</v>
      </c>
      <c r="B42" s="2">
        <v>55154</v>
      </c>
      <c r="C42" s="2">
        <v>55155</v>
      </c>
      <c r="E42" s="3">
        <v>55280</v>
      </c>
      <c r="F42" s="2">
        <f t="shared" si="1"/>
        <v>55281</v>
      </c>
      <c r="G42" s="2">
        <v>55274</v>
      </c>
      <c r="H42" s="2">
        <f t="shared" si="3"/>
        <v>55329</v>
      </c>
      <c r="I42" s="2">
        <f t="shared" si="2"/>
        <v>55330</v>
      </c>
      <c r="J42" s="2">
        <v>55380</v>
      </c>
      <c r="L42" s="2">
        <v>55488</v>
      </c>
      <c r="M42" s="2">
        <v>55512</v>
      </c>
      <c r="N42" s="2">
        <v>55513</v>
      </c>
      <c r="O42" s="1"/>
      <c r="P42" s="1"/>
    </row>
    <row r="43" spans="1:16" x14ac:dyDescent="0.2">
      <c r="A43">
        <v>2052</v>
      </c>
      <c r="B43" s="2">
        <v>55519</v>
      </c>
      <c r="C43" s="2">
        <v>55520</v>
      </c>
      <c r="E43" s="3">
        <v>55630</v>
      </c>
      <c r="F43" s="2">
        <f t="shared" si="1"/>
        <v>55631</v>
      </c>
      <c r="G43" s="2">
        <v>55640</v>
      </c>
      <c r="H43" s="2">
        <f t="shared" si="3"/>
        <v>55679</v>
      </c>
      <c r="I43" s="2">
        <f t="shared" si="2"/>
        <v>55680</v>
      </c>
      <c r="J43" s="2">
        <v>55746</v>
      </c>
      <c r="L43" s="2">
        <v>55854</v>
      </c>
      <c r="M43" s="2">
        <v>55878</v>
      </c>
      <c r="N43" s="2">
        <v>55879</v>
      </c>
      <c r="O43" s="1"/>
      <c r="P43" s="1"/>
    </row>
    <row r="44" spans="1:16" x14ac:dyDescent="0.2">
      <c r="A44">
        <v>2053</v>
      </c>
      <c r="B44" s="2">
        <v>55885</v>
      </c>
      <c r="C44" s="2">
        <v>55886</v>
      </c>
      <c r="E44" s="3">
        <v>55987</v>
      </c>
      <c r="F44" s="2">
        <f t="shared" si="1"/>
        <v>55988</v>
      </c>
      <c r="G44" s="2">
        <v>56005</v>
      </c>
      <c r="H44" s="2">
        <f t="shared" si="3"/>
        <v>56036</v>
      </c>
      <c r="I44" s="2">
        <f t="shared" si="2"/>
        <v>56037</v>
      </c>
      <c r="J44" s="2">
        <v>56111</v>
      </c>
      <c r="L44" s="2">
        <v>56219</v>
      </c>
      <c r="M44" s="2">
        <v>56243</v>
      </c>
      <c r="N44" s="2">
        <v>56244</v>
      </c>
      <c r="O44" s="1"/>
      <c r="P44" s="1"/>
    </row>
    <row r="45" spans="1:16" x14ac:dyDescent="0.2">
      <c r="A45">
        <v>2054</v>
      </c>
      <c r="B45" s="2">
        <v>56250</v>
      </c>
      <c r="C45" s="2">
        <v>56251</v>
      </c>
      <c r="E45" s="3">
        <v>56372</v>
      </c>
      <c r="F45" s="2">
        <f t="shared" si="1"/>
        <v>56373</v>
      </c>
      <c r="G45" s="2">
        <v>56370</v>
      </c>
      <c r="H45" s="2">
        <f t="shared" si="3"/>
        <v>56421</v>
      </c>
      <c r="I45" s="2">
        <f t="shared" si="2"/>
        <v>56422</v>
      </c>
      <c r="J45" s="2">
        <v>56476</v>
      </c>
      <c r="L45" s="2">
        <v>56584</v>
      </c>
      <c r="M45" s="2">
        <v>56608</v>
      </c>
      <c r="N45" s="2">
        <v>56609</v>
      </c>
      <c r="O45" s="1"/>
      <c r="P45" s="1"/>
    </row>
    <row r="46" spans="1:16" x14ac:dyDescent="0.2">
      <c r="A46">
        <v>2055</v>
      </c>
      <c r="B46" s="2">
        <v>56615</v>
      </c>
      <c r="C46" s="2">
        <v>56616</v>
      </c>
      <c r="E46" s="3">
        <v>56722</v>
      </c>
      <c r="F46" s="2">
        <f t="shared" si="1"/>
        <v>56723</v>
      </c>
      <c r="G46" s="2">
        <v>56735</v>
      </c>
      <c r="H46" s="2">
        <f t="shared" si="3"/>
        <v>56771</v>
      </c>
      <c r="I46" s="2">
        <f t="shared" si="2"/>
        <v>56772</v>
      </c>
      <c r="J46" s="2">
        <v>56841</v>
      </c>
      <c r="L46" s="2">
        <v>56949</v>
      </c>
      <c r="M46" s="2">
        <v>56973</v>
      </c>
      <c r="N46" s="2">
        <v>56974</v>
      </c>
      <c r="O46" s="1"/>
      <c r="P46" s="1"/>
    </row>
    <row r="47" spans="1:16" x14ac:dyDescent="0.2">
      <c r="A47">
        <v>2056</v>
      </c>
      <c r="B47" s="2">
        <v>56980</v>
      </c>
      <c r="C47" s="2">
        <v>56981</v>
      </c>
      <c r="E47" s="3">
        <v>57079</v>
      </c>
      <c r="F47" s="2">
        <f t="shared" si="1"/>
        <v>57080</v>
      </c>
      <c r="G47" s="2">
        <v>57101</v>
      </c>
      <c r="H47" s="2">
        <f t="shared" si="3"/>
        <v>57128</v>
      </c>
      <c r="I47" s="2">
        <f t="shared" si="2"/>
        <v>57129</v>
      </c>
      <c r="J47" s="2">
        <v>57207</v>
      </c>
      <c r="L47" s="2">
        <v>57315</v>
      </c>
      <c r="M47" s="2">
        <v>57339</v>
      </c>
      <c r="N47" s="2">
        <v>57340</v>
      </c>
      <c r="O47" s="1"/>
      <c r="P47" s="1"/>
    </row>
    <row r="48" spans="1:16" x14ac:dyDescent="0.2">
      <c r="A48">
        <v>2057</v>
      </c>
      <c r="B48" s="2">
        <v>57346</v>
      </c>
      <c r="C48" s="2">
        <v>57347</v>
      </c>
      <c r="E48" s="3">
        <v>57464</v>
      </c>
      <c r="F48" s="2">
        <f t="shared" si="1"/>
        <v>57465</v>
      </c>
      <c r="G48" s="2">
        <v>57466</v>
      </c>
      <c r="H48" s="2">
        <f t="shared" si="3"/>
        <v>57513</v>
      </c>
      <c r="I48" s="2">
        <f t="shared" si="2"/>
        <v>57514</v>
      </c>
      <c r="J48" s="2">
        <v>57572</v>
      </c>
      <c r="L48" s="2">
        <v>57680</v>
      </c>
      <c r="M48" s="2">
        <v>57704</v>
      </c>
      <c r="N48" s="2">
        <v>57705</v>
      </c>
      <c r="O48" s="1"/>
      <c r="P48" s="1"/>
    </row>
    <row r="49" spans="1:16" x14ac:dyDescent="0.2">
      <c r="A49">
        <v>2058</v>
      </c>
      <c r="B49" s="2">
        <v>57711</v>
      </c>
      <c r="C49" s="2">
        <v>57712</v>
      </c>
      <c r="E49" s="3">
        <v>57814</v>
      </c>
      <c r="F49" s="2">
        <f t="shared" si="1"/>
        <v>57815</v>
      </c>
      <c r="G49" s="2">
        <v>57831</v>
      </c>
      <c r="H49" s="2">
        <f t="shared" si="3"/>
        <v>57863</v>
      </c>
      <c r="I49" s="2">
        <f t="shared" si="2"/>
        <v>57864</v>
      </c>
      <c r="J49" s="2">
        <v>57937</v>
      </c>
      <c r="L49" s="2">
        <v>58045</v>
      </c>
      <c r="M49" s="2">
        <v>58069</v>
      </c>
      <c r="N49" s="2">
        <v>58070</v>
      </c>
      <c r="O49" s="1"/>
      <c r="P49" s="1"/>
    </row>
    <row r="50" spans="1:16" x14ac:dyDescent="0.2">
      <c r="A50">
        <v>2059</v>
      </c>
      <c r="B50" s="2">
        <v>58076</v>
      </c>
      <c r="C50" s="2">
        <v>58077</v>
      </c>
      <c r="E50" s="3">
        <v>58199</v>
      </c>
      <c r="F50" s="2">
        <f t="shared" si="1"/>
        <v>58200</v>
      </c>
      <c r="G50" s="2">
        <v>58196</v>
      </c>
      <c r="H50" s="2">
        <f t="shared" si="3"/>
        <v>58248</v>
      </c>
      <c r="I50" s="2">
        <f t="shared" si="2"/>
        <v>58249</v>
      </c>
      <c r="J50" s="2">
        <v>58302</v>
      </c>
      <c r="L50" s="2">
        <v>58410</v>
      </c>
      <c r="M50" s="2">
        <v>58434</v>
      </c>
      <c r="N50" s="2">
        <v>58435</v>
      </c>
      <c r="O50" s="1"/>
      <c r="P50" s="1"/>
    </row>
    <row r="51" spans="1:16" x14ac:dyDescent="0.2">
      <c r="A51">
        <v>2060</v>
      </c>
      <c r="B51" s="2">
        <v>58441</v>
      </c>
      <c r="C51" s="2">
        <v>58442</v>
      </c>
      <c r="E51" s="3">
        <v>58556</v>
      </c>
      <c r="F51" s="2">
        <f t="shared" si="1"/>
        <v>58557</v>
      </c>
      <c r="G51" s="2">
        <v>58562</v>
      </c>
      <c r="H51" s="2">
        <f t="shared" si="3"/>
        <v>58605</v>
      </c>
      <c r="I51" s="2">
        <f t="shared" si="2"/>
        <v>58606</v>
      </c>
      <c r="J51" s="2">
        <v>58668</v>
      </c>
      <c r="L51" s="2">
        <v>58776</v>
      </c>
      <c r="M51" s="2">
        <v>58800</v>
      </c>
      <c r="N51" s="2">
        <v>58801</v>
      </c>
    </row>
  </sheetData>
  <phoneticPr fontId="1" type="noConversion"/>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2"/>
  <sheetViews>
    <sheetView workbookViewId="0"/>
  </sheetViews>
  <sheetFormatPr defaultRowHeight="12.75" x14ac:dyDescent="0.2"/>
  <cols>
    <col min="1" max="1" width="10.42578125" bestFit="1" customWidth="1"/>
    <col min="2" max="2" width="8.7109375" bestFit="1" customWidth="1"/>
  </cols>
  <sheetData>
    <row r="1" spans="1:2" x14ac:dyDescent="0.2">
      <c r="A1" t="s">
        <v>0</v>
      </c>
      <c r="B1" t="s">
        <v>12</v>
      </c>
    </row>
    <row r="2" spans="1:2" x14ac:dyDescent="0.2">
      <c r="A2" t="s">
        <v>1</v>
      </c>
      <c r="B2" t="s">
        <v>13</v>
      </c>
    </row>
    <row r="3" spans="1:2" x14ac:dyDescent="0.2">
      <c r="A3" t="s">
        <v>2</v>
      </c>
      <c r="B3" t="s">
        <v>14</v>
      </c>
    </row>
    <row r="4" spans="1:2" x14ac:dyDescent="0.2">
      <c r="A4" t="s">
        <v>3</v>
      </c>
      <c r="B4" t="s">
        <v>15</v>
      </c>
    </row>
    <row r="5" spans="1:2" x14ac:dyDescent="0.2">
      <c r="A5" t="s">
        <v>4</v>
      </c>
      <c r="B5" t="s">
        <v>16</v>
      </c>
    </row>
    <row r="6" spans="1:2" x14ac:dyDescent="0.2">
      <c r="A6" t="s">
        <v>5</v>
      </c>
      <c r="B6" t="s">
        <v>17</v>
      </c>
    </row>
    <row r="7" spans="1:2" x14ac:dyDescent="0.2">
      <c r="A7" t="s">
        <v>6</v>
      </c>
      <c r="B7" t="s">
        <v>18</v>
      </c>
    </row>
    <row r="8" spans="1:2" x14ac:dyDescent="0.2">
      <c r="A8" t="s">
        <v>7</v>
      </c>
    </row>
    <row r="9" spans="1:2" x14ac:dyDescent="0.2">
      <c r="A9" t="s">
        <v>8</v>
      </c>
    </row>
    <row r="10" spans="1:2" x14ac:dyDescent="0.2">
      <c r="A10" t="s">
        <v>9</v>
      </c>
    </row>
    <row r="11" spans="1:2" x14ac:dyDescent="0.2">
      <c r="A11" t="s">
        <v>10</v>
      </c>
    </row>
    <row r="12" spans="1:2" x14ac:dyDescent="0.2">
      <c r="A12" t="s">
        <v>11</v>
      </c>
    </row>
  </sheetData>
  <phoneticPr fontId="1" type="noConversion"/>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Angajati</vt:lpstr>
      <vt:lpstr>Orar</vt:lpstr>
      <vt:lpstr>Sheet1</vt:lpstr>
      <vt:lpstr>Sheet2</vt:lpstr>
      <vt:lpstr>Sheet3</vt:lpstr>
      <vt:lpstr>Sheet4</vt:lpstr>
      <vt:lpstr>Pivot</vt:lpstr>
      <vt:lpstr>Ani</vt:lpstr>
      <vt:lpstr>Notatii</vt:lpstr>
      <vt:lpstr>_n0</vt:lpstr>
      <vt:lpstr>_nn</vt:lpstr>
      <vt:lpstr>anul</vt:lpstr>
      <vt:lpstr>luna</vt:lpstr>
      <vt:lpstr>luni</vt:lpstr>
      <vt:lpstr>zile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2010-11-18T09:54:08Z</dcterms:created>
  <dcterms:modified xsi:type="dcterms:W3CDTF">2017-05-02T20:35:02Z</dcterms:modified>
</cp:coreProperties>
</file>